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2600" tabRatio="774" activeTab="0"/>
  </bookViews>
  <sheets>
    <sheet name="小口径枡150" sheetId="1" r:id="rId1"/>
    <sheet name="土工事単価" sheetId="2" r:id="rId2"/>
  </sheets>
  <definedNames/>
  <calcPr fullCalcOnLoad="1"/>
</workbook>
</file>

<file path=xl/sharedStrings.xml><?xml version="1.0" encoding="utf-8"?>
<sst xmlns="http://schemas.openxmlformats.org/spreadsheetml/2006/main" count="1088" uniqueCount="58">
  <si>
    <t>複 合 単 価 計 算 書 ［代 価 表］</t>
  </si>
  <si>
    <t>単位</t>
  </si>
  <si>
    <t>合　計</t>
  </si>
  <si>
    <t>埋戻し</t>
  </si>
  <si>
    <t>計</t>
  </si>
  <si>
    <t>項　目</t>
  </si>
  <si>
    <t>摘　　要</t>
  </si>
  <si>
    <t>個</t>
  </si>
  <si>
    <t>普通作業員</t>
  </si>
  <si>
    <t>人</t>
  </si>
  <si>
    <t>端数処理後　複合単価</t>
  </si>
  <si>
    <t>数量</t>
  </si>
  <si>
    <t>単　価</t>
  </si>
  <si>
    <t>㎥</t>
  </si>
  <si>
    <t>その他</t>
  </si>
  <si>
    <t>小口径枡</t>
  </si>
  <si>
    <t>枡深さ（mm）</t>
  </si>
  <si>
    <t>配管工</t>
  </si>
  <si>
    <t>汚水枡</t>
  </si>
  <si>
    <t>蓋</t>
  </si>
  <si>
    <t>掘削</t>
  </si>
  <si>
    <t>基礎砂</t>
  </si>
  <si>
    <t>残土</t>
  </si>
  <si>
    <t>雑材料</t>
  </si>
  <si>
    <t>（枡+蓋）×10%</t>
  </si>
  <si>
    <t>（労）×10%</t>
  </si>
  <si>
    <t>式</t>
  </si>
  <si>
    <t>建設物価 P245</t>
  </si>
  <si>
    <t>合 成 単 価 計 算 書 ［代 価 表］</t>
  </si>
  <si>
    <t>別紙歩掛り</t>
  </si>
  <si>
    <t>名　称</t>
  </si>
  <si>
    <t>摘 要 ・ 規 格</t>
  </si>
  <si>
    <t>備　　考</t>
  </si>
  <si>
    <t>1.根切り　機械</t>
  </si>
  <si>
    <t>バックホウ運転</t>
  </si>
  <si>
    <t>バックホウ 0.13㎥</t>
  </si>
  <si>
    <t>日</t>
  </si>
  <si>
    <t>㎥</t>
  </si>
  <si>
    <t>№</t>
  </si>
  <si>
    <t>2.埋戻し　機械</t>
  </si>
  <si>
    <t>タンパ運転</t>
  </si>
  <si>
    <t>〃</t>
  </si>
  <si>
    <t>（労）×12%</t>
  </si>
  <si>
    <t>物価P845</t>
  </si>
  <si>
    <t>ﾏﾆｭｱﾙP678</t>
  </si>
  <si>
    <t>3.建設発生土処理　人力（場内敷きならし）</t>
  </si>
  <si>
    <t>4.砂利地業　人力</t>
  </si>
  <si>
    <t>ﾏﾆｭｱﾙP679</t>
  </si>
  <si>
    <t>切込み砂利</t>
  </si>
  <si>
    <t>立上り部(VU200)</t>
  </si>
  <si>
    <t>屋外排水代価表</t>
  </si>
  <si>
    <t>90Y,45Y,45YS,WLS</t>
  </si>
  <si>
    <t>ST,90L,45L</t>
  </si>
  <si>
    <t>m</t>
  </si>
  <si>
    <t>㎥</t>
  </si>
  <si>
    <t>№</t>
  </si>
  <si>
    <t>㎥</t>
  </si>
  <si>
    <t>150×200φ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</si>
</sst>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_ "/>
    <numFmt numFmtId="182" formatCode="0.000_ "/>
    <numFmt numFmtId="183" formatCode="0.00_ "/>
    <numFmt numFmtId="184" formatCode="#,##0.000;[Red]\-#,##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0" fontId="3" fillId="0" borderId="0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8" fontId="0" fillId="0" borderId="0" xfId="16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3" xfId="16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296400" y="228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9296400" y="346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6743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9296400" y="9982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19</xdr:col>
      <xdr:colOff>0</xdr:colOff>
      <xdr:row>69</xdr:row>
      <xdr:rowOff>0</xdr:rowOff>
    </xdr:to>
    <xdr:sp>
      <xdr:nvSpPr>
        <xdr:cNvPr id="15" name="Line 15"/>
        <xdr:cNvSpPr>
          <a:spLocks/>
        </xdr:cNvSpPr>
      </xdr:nvSpPr>
      <xdr:spPr>
        <a:xfrm>
          <a:off x="9296400" y="13258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18" name="Line 18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19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9296400" y="1649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>
      <xdr:nvSpPr>
        <xdr:cNvPr id="22" name="Line 22"/>
        <xdr:cNvSpPr>
          <a:spLocks/>
        </xdr:cNvSpPr>
      </xdr:nvSpPr>
      <xdr:spPr>
        <a:xfrm>
          <a:off x="9296400" y="19773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953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showZeros="0" tabSelected="1" workbookViewId="0" topLeftCell="A1">
      <selection activeCell="A1" sqref="A1:IV16384"/>
    </sheetView>
  </sheetViews>
  <sheetFormatPr defaultColWidth="9.00390625" defaultRowHeight="15" customHeight="1"/>
  <cols>
    <col min="1" max="1" width="10.625" style="0" customWidth="1"/>
    <col min="2" max="2" width="9.625" style="0" customWidth="1"/>
    <col min="3" max="3" width="5.625" style="0" customWidth="1"/>
    <col min="4" max="4" width="5.625" style="5" customWidth="1"/>
    <col min="5" max="5" width="8.625" style="5" customWidth="1"/>
    <col min="6" max="6" width="10.625" style="40" customWidth="1"/>
    <col min="7" max="9" width="5.625" style="0" customWidth="1"/>
    <col min="10" max="10" width="3.625" style="0" customWidth="1"/>
    <col min="11" max="11" width="10.625" style="0" customWidth="1"/>
    <col min="12" max="12" width="9.625" style="0" customWidth="1"/>
    <col min="13" max="13" width="5.625" style="0" customWidth="1"/>
    <col min="14" max="14" width="5.625" style="5" customWidth="1"/>
    <col min="15" max="15" width="8.625" style="5" customWidth="1"/>
    <col min="16" max="16" width="10.625" style="40" customWidth="1"/>
    <col min="17" max="16384" width="5.625" style="0" customWidth="1"/>
  </cols>
  <sheetData>
    <row r="1" spans="1:19" s="37" customFormat="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38" t="s">
        <v>55</v>
      </c>
      <c r="R1" s="38">
        <v>1</v>
      </c>
      <c r="S1" s="39"/>
    </row>
    <row r="2" spans="1:19" s="37" customFormat="1" ht="1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37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" customFormat="1" ht="15" customHeight="1">
      <c r="A4" s="23" t="s">
        <v>15</v>
      </c>
      <c r="B4" s="41" t="s">
        <v>52</v>
      </c>
      <c r="C4" s="41"/>
      <c r="D4" s="42" t="s">
        <v>57</v>
      </c>
      <c r="E4" s="42"/>
      <c r="F4" s="16" t="s">
        <v>16</v>
      </c>
      <c r="G4" s="49">
        <v>300</v>
      </c>
      <c r="H4" s="49"/>
      <c r="I4" s="6"/>
      <c r="K4" s="23" t="s">
        <v>15</v>
      </c>
      <c r="L4" s="41" t="s">
        <v>52</v>
      </c>
      <c r="M4" s="41"/>
      <c r="N4" s="42" t="s">
        <v>57</v>
      </c>
      <c r="O4" s="42"/>
      <c r="P4" s="16" t="s">
        <v>16</v>
      </c>
      <c r="Q4" s="49">
        <v>400</v>
      </c>
      <c r="R4" s="49"/>
      <c r="S4" s="6"/>
    </row>
    <row r="5" spans="1:19" s="2" customFormat="1" ht="15" customHeight="1">
      <c r="A5" s="43" t="s">
        <v>5</v>
      </c>
      <c r="B5" s="44"/>
      <c r="C5" s="3" t="s">
        <v>11</v>
      </c>
      <c r="D5" s="3" t="s">
        <v>1</v>
      </c>
      <c r="E5" s="3" t="s">
        <v>12</v>
      </c>
      <c r="F5" s="15" t="s">
        <v>4</v>
      </c>
      <c r="G5" s="44" t="s">
        <v>6</v>
      </c>
      <c r="H5" s="44"/>
      <c r="I5" s="54"/>
      <c r="K5" s="43" t="s">
        <v>5</v>
      </c>
      <c r="L5" s="44"/>
      <c r="M5" s="3" t="s">
        <v>11</v>
      </c>
      <c r="N5" s="3" t="s">
        <v>1</v>
      </c>
      <c r="O5" s="3" t="s">
        <v>12</v>
      </c>
      <c r="P5" s="15" t="s">
        <v>4</v>
      </c>
      <c r="Q5" s="44" t="s">
        <v>6</v>
      </c>
      <c r="R5" s="44"/>
      <c r="S5" s="54"/>
    </row>
    <row r="6" spans="1:19" s="2" customFormat="1" ht="15" customHeight="1">
      <c r="A6" s="47" t="s">
        <v>18</v>
      </c>
      <c r="B6" s="48"/>
      <c r="C6" s="10">
        <v>1</v>
      </c>
      <c r="D6" s="3" t="s">
        <v>7</v>
      </c>
      <c r="E6" s="10">
        <v>3910</v>
      </c>
      <c r="F6" s="17">
        <f aca="true" t="shared" si="0" ref="F6:F12">IF(ISBLANK(C6),"",C6*E6)</f>
        <v>3910</v>
      </c>
      <c r="G6" s="45" t="s">
        <v>27</v>
      </c>
      <c r="H6" s="45"/>
      <c r="I6" s="46"/>
      <c r="K6" s="47" t="s">
        <v>18</v>
      </c>
      <c r="L6" s="48"/>
      <c r="M6" s="10">
        <v>1</v>
      </c>
      <c r="N6" s="3" t="s">
        <v>7</v>
      </c>
      <c r="O6" s="10">
        <v>3910</v>
      </c>
      <c r="P6" s="17">
        <f aca="true" t="shared" si="1" ref="P6:P12">IF(ISBLANK(M6),"",M6*O6)</f>
        <v>3910</v>
      </c>
      <c r="Q6" s="45" t="s">
        <v>27</v>
      </c>
      <c r="R6" s="45"/>
      <c r="S6" s="46"/>
    </row>
    <row r="7" spans="1:19" s="2" customFormat="1" ht="15" customHeight="1">
      <c r="A7" s="47" t="s">
        <v>49</v>
      </c>
      <c r="B7" s="48"/>
      <c r="C7" s="13">
        <v>0.3</v>
      </c>
      <c r="D7" s="3" t="s">
        <v>53</v>
      </c>
      <c r="E7" s="10">
        <v>7380</v>
      </c>
      <c r="F7" s="17">
        <f t="shared" si="0"/>
        <v>2214</v>
      </c>
      <c r="G7" s="45" t="s">
        <v>50</v>
      </c>
      <c r="H7" s="45"/>
      <c r="I7" s="46"/>
      <c r="K7" s="47" t="s">
        <v>49</v>
      </c>
      <c r="L7" s="48"/>
      <c r="M7" s="13">
        <v>0.4</v>
      </c>
      <c r="N7" s="3" t="s">
        <v>53</v>
      </c>
      <c r="O7" s="10">
        <v>7380</v>
      </c>
      <c r="P7" s="17">
        <f t="shared" si="1"/>
        <v>2952</v>
      </c>
      <c r="Q7" s="45" t="s">
        <v>50</v>
      </c>
      <c r="R7" s="45"/>
      <c r="S7" s="46"/>
    </row>
    <row r="8" spans="1:19" s="2" customFormat="1" ht="15" customHeight="1">
      <c r="A8" s="47" t="s">
        <v>19</v>
      </c>
      <c r="B8" s="48"/>
      <c r="C8" s="10">
        <v>1</v>
      </c>
      <c r="D8" s="3" t="s">
        <v>7</v>
      </c>
      <c r="E8" s="10">
        <v>1530</v>
      </c>
      <c r="F8" s="17">
        <f t="shared" si="0"/>
        <v>1530</v>
      </c>
      <c r="G8" s="45" t="s">
        <v>27</v>
      </c>
      <c r="H8" s="45"/>
      <c r="I8" s="46"/>
      <c r="K8" s="47" t="s">
        <v>19</v>
      </c>
      <c r="L8" s="48"/>
      <c r="M8" s="10">
        <v>1</v>
      </c>
      <c r="N8" s="3" t="s">
        <v>7</v>
      </c>
      <c r="O8" s="10">
        <v>1530</v>
      </c>
      <c r="P8" s="17">
        <f t="shared" si="1"/>
        <v>1530</v>
      </c>
      <c r="Q8" s="45" t="s">
        <v>27</v>
      </c>
      <c r="R8" s="45"/>
      <c r="S8" s="46"/>
    </row>
    <row r="9" spans="1:19" s="2" customFormat="1" ht="15" customHeight="1">
      <c r="A9" s="47" t="s">
        <v>20</v>
      </c>
      <c r="B9" s="48"/>
      <c r="C9" s="13">
        <v>0.07</v>
      </c>
      <c r="D9" s="3" t="s">
        <v>56</v>
      </c>
      <c r="E9" s="10">
        <f>'土工事単価'!$F$13</f>
        <v>2000</v>
      </c>
      <c r="F9" s="17">
        <f t="shared" si="0"/>
        <v>140</v>
      </c>
      <c r="G9" s="45"/>
      <c r="H9" s="45"/>
      <c r="I9" s="46"/>
      <c r="K9" s="47" t="s">
        <v>20</v>
      </c>
      <c r="L9" s="48"/>
      <c r="M9" s="13">
        <v>0.09</v>
      </c>
      <c r="N9" s="3" t="s">
        <v>56</v>
      </c>
      <c r="O9" s="10">
        <f>'土工事単価'!$F$13</f>
        <v>2000</v>
      </c>
      <c r="P9" s="17">
        <f t="shared" si="1"/>
        <v>180</v>
      </c>
      <c r="Q9" s="45"/>
      <c r="R9" s="45"/>
      <c r="S9" s="46"/>
    </row>
    <row r="10" spans="1:19" s="2" customFormat="1" ht="15" customHeight="1">
      <c r="A10" s="47" t="s">
        <v>21</v>
      </c>
      <c r="B10" s="48"/>
      <c r="C10" s="13">
        <v>0.01</v>
      </c>
      <c r="D10" s="3" t="s">
        <v>13</v>
      </c>
      <c r="E10" s="10">
        <f>'土工事単価'!$O$23</f>
        <v>6740</v>
      </c>
      <c r="F10" s="17">
        <f t="shared" si="0"/>
        <v>67.4</v>
      </c>
      <c r="G10" s="45"/>
      <c r="H10" s="45"/>
      <c r="I10" s="46"/>
      <c r="K10" s="47" t="s">
        <v>21</v>
      </c>
      <c r="L10" s="48"/>
      <c r="M10" s="13">
        <v>0.01</v>
      </c>
      <c r="N10" s="3" t="s">
        <v>13</v>
      </c>
      <c r="O10" s="10">
        <f>'土工事単価'!$O$23</f>
        <v>6740</v>
      </c>
      <c r="P10" s="17">
        <f t="shared" si="1"/>
        <v>67.4</v>
      </c>
      <c r="Q10" s="45"/>
      <c r="R10" s="45"/>
      <c r="S10" s="46"/>
    </row>
    <row r="11" spans="1:19" s="2" customFormat="1" ht="15" customHeight="1">
      <c r="A11" s="47" t="s">
        <v>3</v>
      </c>
      <c r="B11" s="48"/>
      <c r="C11" s="13">
        <v>0.05</v>
      </c>
      <c r="D11" s="3" t="s">
        <v>13</v>
      </c>
      <c r="E11" s="10">
        <f>'土工事単価'!$O$13</f>
        <v>2710</v>
      </c>
      <c r="F11" s="17">
        <f t="shared" si="0"/>
        <v>135.5</v>
      </c>
      <c r="G11" s="45"/>
      <c r="H11" s="45"/>
      <c r="I11" s="46"/>
      <c r="K11" s="47" t="s">
        <v>3</v>
      </c>
      <c r="L11" s="48"/>
      <c r="M11" s="13">
        <v>0.07</v>
      </c>
      <c r="N11" s="3" t="s">
        <v>13</v>
      </c>
      <c r="O11" s="10">
        <f>'土工事単価'!$O$13</f>
        <v>2710</v>
      </c>
      <c r="P11" s="17">
        <f t="shared" si="1"/>
        <v>189.70000000000002</v>
      </c>
      <c r="Q11" s="45"/>
      <c r="R11" s="45"/>
      <c r="S11" s="46"/>
    </row>
    <row r="12" spans="1:19" s="2" customFormat="1" ht="15" customHeight="1">
      <c r="A12" s="47" t="s">
        <v>22</v>
      </c>
      <c r="B12" s="48"/>
      <c r="C12" s="13">
        <v>0.02</v>
      </c>
      <c r="D12" s="3" t="s">
        <v>54</v>
      </c>
      <c r="E12" s="10">
        <f>'土工事単価'!$F$23</f>
        <v>3450</v>
      </c>
      <c r="F12" s="17">
        <f t="shared" si="0"/>
        <v>69</v>
      </c>
      <c r="G12" s="45"/>
      <c r="H12" s="45"/>
      <c r="I12" s="46"/>
      <c r="K12" s="47" t="s">
        <v>22</v>
      </c>
      <c r="L12" s="48"/>
      <c r="M12" s="13">
        <v>0.02</v>
      </c>
      <c r="N12" s="3" t="s">
        <v>54</v>
      </c>
      <c r="O12" s="10">
        <f>'土工事単価'!$F$23</f>
        <v>3450</v>
      </c>
      <c r="P12" s="17">
        <f t="shared" si="1"/>
        <v>69</v>
      </c>
      <c r="Q12" s="45"/>
      <c r="R12" s="45"/>
      <c r="S12" s="46"/>
    </row>
    <row r="13" spans="1:19" s="2" customFormat="1" ht="15" customHeight="1">
      <c r="A13" s="47" t="s">
        <v>23</v>
      </c>
      <c r="B13" s="48"/>
      <c r="C13" s="13">
        <v>1</v>
      </c>
      <c r="D13" s="3" t="s">
        <v>26</v>
      </c>
      <c r="E13" s="10"/>
      <c r="F13" s="17">
        <f>(F6+F8)*0.1</f>
        <v>544</v>
      </c>
      <c r="G13" s="45" t="s">
        <v>24</v>
      </c>
      <c r="H13" s="45"/>
      <c r="I13" s="46"/>
      <c r="K13" s="47" t="s">
        <v>23</v>
      </c>
      <c r="L13" s="48"/>
      <c r="M13" s="13">
        <v>1</v>
      </c>
      <c r="N13" s="3" t="s">
        <v>26</v>
      </c>
      <c r="O13" s="10"/>
      <c r="P13" s="17">
        <f>(P6+P8)*0.1</f>
        <v>544</v>
      </c>
      <c r="Q13" s="45" t="s">
        <v>24</v>
      </c>
      <c r="R13" s="45"/>
      <c r="S13" s="46"/>
    </row>
    <row r="14" spans="1:19" s="2" customFormat="1" ht="15" customHeight="1">
      <c r="A14" s="47" t="s">
        <v>17</v>
      </c>
      <c r="B14" s="48"/>
      <c r="C14" s="7">
        <v>0.09</v>
      </c>
      <c r="D14" s="3" t="s">
        <v>9</v>
      </c>
      <c r="E14" s="18">
        <v>15600</v>
      </c>
      <c r="F14" s="17">
        <f>C14*E14</f>
        <v>1404</v>
      </c>
      <c r="G14" s="45" t="s">
        <v>29</v>
      </c>
      <c r="H14" s="45"/>
      <c r="I14" s="46"/>
      <c r="K14" s="47" t="s">
        <v>17</v>
      </c>
      <c r="L14" s="48"/>
      <c r="M14" s="7">
        <v>0.09</v>
      </c>
      <c r="N14" s="3" t="s">
        <v>9</v>
      </c>
      <c r="O14" s="18">
        <v>15600</v>
      </c>
      <c r="P14" s="17">
        <f>M14*O14</f>
        <v>1404</v>
      </c>
      <c r="Q14" s="45" t="s">
        <v>29</v>
      </c>
      <c r="R14" s="45"/>
      <c r="S14" s="46"/>
    </row>
    <row r="15" spans="1:19" s="2" customFormat="1" ht="15" customHeight="1">
      <c r="A15" s="47" t="s">
        <v>14</v>
      </c>
      <c r="B15" s="48"/>
      <c r="C15" s="7">
        <v>1</v>
      </c>
      <c r="D15" s="3" t="s">
        <v>26</v>
      </c>
      <c r="E15" s="18"/>
      <c r="F15" s="17">
        <f>F14*0.1</f>
        <v>140.4</v>
      </c>
      <c r="G15" s="45" t="s">
        <v>25</v>
      </c>
      <c r="H15" s="45"/>
      <c r="I15" s="46"/>
      <c r="K15" s="47" t="s">
        <v>14</v>
      </c>
      <c r="L15" s="48"/>
      <c r="M15" s="7">
        <v>1</v>
      </c>
      <c r="N15" s="3" t="s">
        <v>26</v>
      </c>
      <c r="O15" s="18"/>
      <c r="P15" s="17">
        <f>P14*0.1</f>
        <v>140.4</v>
      </c>
      <c r="Q15" s="45" t="s">
        <v>25</v>
      </c>
      <c r="R15" s="45"/>
      <c r="S15" s="46"/>
    </row>
    <row r="16" spans="1:19" s="2" customFormat="1" ht="15" customHeight="1">
      <c r="A16" s="43" t="s">
        <v>2</v>
      </c>
      <c r="B16" s="44"/>
      <c r="C16" s="7"/>
      <c r="D16" s="3"/>
      <c r="E16" s="3"/>
      <c r="F16" s="17">
        <f>SUM(F6:F15)</f>
        <v>10154.3</v>
      </c>
      <c r="G16" s="45"/>
      <c r="H16" s="45"/>
      <c r="I16" s="46"/>
      <c r="K16" s="43" t="s">
        <v>2</v>
      </c>
      <c r="L16" s="44"/>
      <c r="M16" s="7"/>
      <c r="N16" s="3"/>
      <c r="O16" s="3"/>
      <c r="P16" s="17">
        <f>SUM(P6:P15)</f>
        <v>10986.5</v>
      </c>
      <c r="Q16" s="45"/>
      <c r="R16" s="45"/>
      <c r="S16" s="46"/>
    </row>
    <row r="17" spans="1:19" s="2" customFormat="1" ht="15" customHeight="1">
      <c r="A17" s="43"/>
      <c r="B17" s="44"/>
      <c r="C17" s="7"/>
      <c r="D17" s="3"/>
      <c r="E17" s="3"/>
      <c r="F17" s="17"/>
      <c r="G17" s="45"/>
      <c r="H17" s="45"/>
      <c r="I17" s="46"/>
      <c r="K17" s="43"/>
      <c r="L17" s="44"/>
      <c r="M17" s="7"/>
      <c r="N17" s="3"/>
      <c r="O17" s="3"/>
      <c r="P17" s="17"/>
      <c r="Q17" s="45"/>
      <c r="R17" s="45"/>
      <c r="S17" s="46"/>
    </row>
    <row r="18" spans="1:19" s="2" customFormat="1" ht="15" customHeight="1">
      <c r="A18" s="50" t="s">
        <v>10</v>
      </c>
      <c r="B18" s="51"/>
      <c r="C18" s="9"/>
      <c r="D18" s="4"/>
      <c r="E18" s="4"/>
      <c r="F18" s="14">
        <f>IF(ISBLANK(F6),"",ROUNDDOWN(F16,-1))</f>
        <v>10150</v>
      </c>
      <c r="G18" s="52"/>
      <c r="H18" s="52"/>
      <c r="I18" s="53"/>
      <c r="K18" s="50" t="s">
        <v>10</v>
      </c>
      <c r="L18" s="51"/>
      <c r="M18" s="9"/>
      <c r="N18" s="4"/>
      <c r="O18" s="4"/>
      <c r="P18" s="14">
        <f>IF(ISBLANK(P6),"",ROUNDDOWN(P16,-1))</f>
        <v>10980</v>
      </c>
      <c r="Q18" s="52"/>
      <c r="R18" s="52"/>
      <c r="S18" s="53"/>
    </row>
    <row r="20" spans="1:19" s="2" customFormat="1" ht="15" customHeight="1">
      <c r="A20" s="23" t="s">
        <v>15</v>
      </c>
      <c r="B20" s="41" t="s">
        <v>52</v>
      </c>
      <c r="C20" s="41"/>
      <c r="D20" s="42" t="s">
        <v>57</v>
      </c>
      <c r="E20" s="42"/>
      <c r="F20" s="16" t="s">
        <v>16</v>
      </c>
      <c r="G20" s="49">
        <v>500</v>
      </c>
      <c r="H20" s="49"/>
      <c r="I20" s="6"/>
      <c r="K20" s="23" t="s">
        <v>15</v>
      </c>
      <c r="L20" s="41" t="s">
        <v>52</v>
      </c>
      <c r="M20" s="41"/>
      <c r="N20" s="42" t="s">
        <v>57</v>
      </c>
      <c r="O20" s="42"/>
      <c r="P20" s="16" t="s">
        <v>16</v>
      </c>
      <c r="Q20" s="49">
        <v>600</v>
      </c>
      <c r="R20" s="49"/>
      <c r="S20" s="6"/>
    </row>
    <row r="21" spans="1:19" s="2" customFormat="1" ht="15" customHeight="1">
      <c r="A21" s="43" t="s">
        <v>5</v>
      </c>
      <c r="B21" s="44"/>
      <c r="C21" s="3" t="s">
        <v>11</v>
      </c>
      <c r="D21" s="3" t="s">
        <v>1</v>
      </c>
      <c r="E21" s="3" t="s">
        <v>12</v>
      </c>
      <c r="F21" s="15" t="s">
        <v>4</v>
      </c>
      <c r="G21" s="44" t="s">
        <v>6</v>
      </c>
      <c r="H21" s="44"/>
      <c r="I21" s="54"/>
      <c r="K21" s="43" t="s">
        <v>5</v>
      </c>
      <c r="L21" s="44"/>
      <c r="M21" s="3" t="s">
        <v>11</v>
      </c>
      <c r="N21" s="3" t="s">
        <v>1</v>
      </c>
      <c r="O21" s="3" t="s">
        <v>12</v>
      </c>
      <c r="P21" s="15" t="s">
        <v>4</v>
      </c>
      <c r="Q21" s="44" t="s">
        <v>6</v>
      </c>
      <c r="R21" s="44"/>
      <c r="S21" s="54"/>
    </row>
    <row r="22" spans="1:19" s="2" customFormat="1" ht="15" customHeight="1">
      <c r="A22" s="47" t="s">
        <v>18</v>
      </c>
      <c r="B22" s="48"/>
      <c r="C22" s="10">
        <v>1</v>
      </c>
      <c r="D22" s="3" t="s">
        <v>7</v>
      </c>
      <c r="E22" s="10">
        <v>3910</v>
      </c>
      <c r="F22" s="17">
        <f aca="true" t="shared" si="2" ref="F22:F28">IF(ISBLANK(C22),"",C22*E22)</f>
        <v>3910</v>
      </c>
      <c r="G22" s="45" t="s">
        <v>27</v>
      </c>
      <c r="H22" s="45"/>
      <c r="I22" s="46"/>
      <c r="K22" s="47" t="s">
        <v>18</v>
      </c>
      <c r="L22" s="48"/>
      <c r="M22" s="10">
        <v>1</v>
      </c>
      <c r="N22" s="3" t="s">
        <v>7</v>
      </c>
      <c r="O22" s="10">
        <v>3910</v>
      </c>
      <c r="P22" s="17">
        <f aca="true" t="shared" si="3" ref="P22:P28">IF(ISBLANK(M22),"",M22*O22)</f>
        <v>3910</v>
      </c>
      <c r="Q22" s="45" t="s">
        <v>27</v>
      </c>
      <c r="R22" s="45"/>
      <c r="S22" s="46"/>
    </row>
    <row r="23" spans="1:19" s="2" customFormat="1" ht="15" customHeight="1">
      <c r="A23" s="47" t="s">
        <v>49</v>
      </c>
      <c r="B23" s="48"/>
      <c r="C23" s="13">
        <v>0.5</v>
      </c>
      <c r="D23" s="3" t="s">
        <v>53</v>
      </c>
      <c r="E23" s="10">
        <v>7380</v>
      </c>
      <c r="F23" s="17">
        <f t="shared" si="2"/>
        <v>3690</v>
      </c>
      <c r="G23" s="45" t="s">
        <v>50</v>
      </c>
      <c r="H23" s="45"/>
      <c r="I23" s="46"/>
      <c r="K23" s="47" t="s">
        <v>49</v>
      </c>
      <c r="L23" s="48"/>
      <c r="M23" s="13">
        <v>0.6</v>
      </c>
      <c r="N23" s="3" t="s">
        <v>53</v>
      </c>
      <c r="O23" s="10">
        <v>7380</v>
      </c>
      <c r="P23" s="17">
        <f t="shared" si="3"/>
        <v>4428</v>
      </c>
      <c r="Q23" s="45" t="s">
        <v>50</v>
      </c>
      <c r="R23" s="45"/>
      <c r="S23" s="46"/>
    </row>
    <row r="24" spans="1:19" s="2" customFormat="1" ht="15" customHeight="1">
      <c r="A24" s="47" t="s">
        <v>19</v>
      </c>
      <c r="B24" s="48"/>
      <c r="C24" s="10">
        <v>1</v>
      </c>
      <c r="D24" s="3" t="s">
        <v>7</v>
      </c>
      <c r="E24" s="10">
        <v>1530</v>
      </c>
      <c r="F24" s="17">
        <f t="shared" si="2"/>
        <v>1530</v>
      </c>
      <c r="G24" s="45" t="s">
        <v>27</v>
      </c>
      <c r="H24" s="45"/>
      <c r="I24" s="46"/>
      <c r="K24" s="47" t="s">
        <v>19</v>
      </c>
      <c r="L24" s="48"/>
      <c r="M24" s="10">
        <v>1</v>
      </c>
      <c r="N24" s="3" t="s">
        <v>7</v>
      </c>
      <c r="O24" s="10">
        <v>1530</v>
      </c>
      <c r="P24" s="17">
        <f t="shared" si="3"/>
        <v>1530</v>
      </c>
      <c r="Q24" s="45" t="s">
        <v>27</v>
      </c>
      <c r="R24" s="45"/>
      <c r="S24" s="46"/>
    </row>
    <row r="25" spans="1:19" s="2" customFormat="1" ht="15" customHeight="1">
      <c r="A25" s="47" t="s">
        <v>20</v>
      </c>
      <c r="B25" s="48"/>
      <c r="C25" s="13">
        <v>0.11</v>
      </c>
      <c r="D25" s="3" t="s">
        <v>56</v>
      </c>
      <c r="E25" s="10">
        <f>'土工事単価'!$F$13</f>
        <v>2000</v>
      </c>
      <c r="F25" s="17">
        <f t="shared" si="2"/>
        <v>220</v>
      </c>
      <c r="G25" s="45"/>
      <c r="H25" s="45"/>
      <c r="I25" s="46"/>
      <c r="K25" s="47" t="s">
        <v>20</v>
      </c>
      <c r="L25" s="48"/>
      <c r="M25" s="13">
        <v>0.13</v>
      </c>
      <c r="N25" s="3" t="s">
        <v>56</v>
      </c>
      <c r="O25" s="10">
        <f>'土工事単価'!$F$13</f>
        <v>2000</v>
      </c>
      <c r="P25" s="17">
        <f t="shared" si="3"/>
        <v>260</v>
      </c>
      <c r="Q25" s="45"/>
      <c r="R25" s="45"/>
      <c r="S25" s="46"/>
    </row>
    <row r="26" spans="1:19" s="2" customFormat="1" ht="15" customHeight="1">
      <c r="A26" s="47" t="s">
        <v>21</v>
      </c>
      <c r="B26" s="48"/>
      <c r="C26" s="13">
        <v>0.01</v>
      </c>
      <c r="D26" s="3" t="s">
        <v>13</v>
      </c>
      <c r="E26" s="10">
        <f>'土工事単価'!$O$23</f>
        <v>6740</v>
      </c>
      <c r="F26" s="17">
        <f t="shared" si="2"/>
        <v>67.4</v>
      </c>
      <c r="G26" s="45"/>
      <c r="H26" s="45"/>
      <c r="I26" s="46"/>
      <c r="K26" s="47" t="s">
        <v>21</v>
      </c>
      <c r="L26" s="48"/>
      <c r="M26" s="13">
        <v>0.01</v>
      </c>
      <c r="N26" s="3" t="s">
        <v>13</v>
      </c>
      <c r="O26" s="10">
        <f>'土工事単価'!$O$23</f>
        <v>6740</v>
      </c>
      <c r="P26" s="17">
        <f t="shared" si="3"/>
        <v>67.4</v>
      </c>
      <c r="Q26" s="45"/>
      <c r="R26" s="45"/>
      <c r="S26" s="46"/>
    </row>
    <row r="27" spans="1:19" s="2" customFormat="1" ht="15" customHeight="1">
      <c r="A27" s="47" t="s">
        <v>3</v>
      </c>
      <c r="B27" s="48"/>
      <c r="C27" s="13">
        <v>0.09</v>
      </c>
      <c r="D27" s="3" t="s">
        <v>13</v>
      </c>
      <c r="E27" s="10">
        <f>'土工事単価'!$O$13</f>
        <v>2710</v>
      </c>
      <c r="F27" s="17">
        <f t="shared" si="2"/>
        <v>243.89999999999998</v>
      </c>
      <c r="G27" s="45"/>
      <c r="H27" s="45"/>
      <c r="I27" s="46"/>
      <c r="K27" s="47" t="s">
        <v>3</v>
      </c>
      <c r="L27" s="48"/>
      <c r="M27" s="13">
        <v>0.11</v>
      </c>
      <c r="N27" s="3" t="s">
        <v>13</v>
      </c>
      <c r="O27" s="10">
        <f>'土工事単価'!$O$13</f>
        <v>2710</v>
      </c>
      <c r="P27" s="17">
        <f t="shared" si="3"/>
        <v>298.1</v>
      </c>
      <c r="Q27" s="45"/>
      <c r="R27" s="45"/>
      <c r="S27" s="46"/>
    </row>
    <row r="28" spans="1:19" s="2" customFormat="1" ht="15" customHeight="1">
      <c r="A28" s="47" t="s">
        <v>22</v>
      </c>
      <c r="B28" s="48"/>
      <c r="C28" s="13">
        <v>0.02</v>
      </c>
      <c r="D28" s="3" t="s">
        <v>54</v>
      </c>
      <c r="E28" s="10">
        <f>'土工事単価'!$F$23</f>
        <v>3450</v>
      </c>
      <c r="F28" s="17">
        <f t="shared" si="2"/>
        <v>69</v>
      </c>
      <c r="G28" s="45"/>
      <c r="H28" s="45"/>
      <c r="I28" s="46"/>
      <c r="K28" s="47" t="s">
        <v>22</v>
      </c>
      <c r="L28" s="48"/>
      <c r="M28" s="13">
        <v>0.02</v>
      </c>
      <c r="N28" s="3" t="s">
        <v>54</v>
      </c>
      <c r="O28" s="10">
        <f>'土工事単価'!$F$23</f>
        <v>3450</v>
      </c>
      <c r="P28" s="17">
        <f t="shared" si="3"/>
        <v>69</v>
      </c>
      <c r="Q28" s="45"/>
      <c r="R28" s="45"/>
      <c r="S28" s="46"/>
    </row>
    <row r="29" spans="1:19" s="2" customFormat="1" ht="15" customHeight="1">
      <c r="A29" s="47" t="s">
        <v>23</v>
      </c>
      <c r="B29" s="48"/>
      <c r="C29" s="13">
        <v>1</v>
      </c>
      <c r="D29" s="3" t="s">
        <v>26</v>
      </c>
      <c r="E29" s="10"/>
      <c r="F29" s="17">
        <f>(F22+F24)*0.1</f>
        <v>544</v>
      </c>
      <c r="G29" s="45" t="s">
        <v>24</v>
      </c>
      <c r="H29" s="45"/>
      <c r="I29" s="46"/>
      <c r="K29" s="47" t="s">
        <v>23</v>
      </c>
      <c r="L29" s="48"/>
      <c r="M29" s="13">
        <v>1</v>
      </c>
      <c r="N29" s="3" t="s">
        <v>26</v>
      </c>
      <c r="O29" s="10"/>
      <c r="P29" s="17">
        <f>(P22+P24)*0.1</f>
        <v>544</v>
      </c>
      <c r="Q29" s="45" t="s">
        <v>24</v>
      </c>
      <c r="R29" s="45"/>
      <c r="S29" s="46"/>
    </row>
    <row r="30" spans="1:19" s="2" customFormat="1" ht="15" customHeight="1">
      <c r="A30" s="47" t="s">
        <v>17</v>
      </c>
      <c r="B30" s="48"/>
      <c r="C30" s="7">
        <v>0.09</v>
      </c>
      <c r="D30" s="3" t="s">
        <v>9</v>
      </c>
      <c r="E30" s="18">
        <v>15600</v>
      </c>
      <c r="F30" s="17">
        <f>C30*E30</f>
        <v>1404</v>
      </c>
      <c r="G30" s="45" t="s">
        <v>29</v>
      </c>
      <c r="H30" s="45"/>
      <c r="I30" s="46"/>
      <c r="K30" s="47" t="s">
        <v>17</v>
      </c>
      <c r="L30" s="48"/>
      <c r="M30" s="7">
        <v>0.09</v>
      </c>
      <c r="N30" s="3" t="s">
        <v>9</v>
      </c>
      <c r="O30" s="18">
        <v>15600</v>
      </c>
      <c r="P30" s="17">
        <f>M30*O30</f>
        <v>1404</v>
      </c>
      <c r="Q30" s="45" t="s">
        <v>29</v>
      </c>
      <c r="R30" s="45"/>
      <c r="S30" s="46"/>
    </row>
    <row r="31" spans="1:19" s="2" customFormat="1" ht="15" customHeight="1">
      <c r="A31" s="47" t="s">
        <v>14</v>
      </c>
      <c r="B31" s="48"/>
      <c r="C31" s="7">
        <v>1</v>
      </c>
      <c r="D31" s="3" t="s">
        <v>26</v>
      </c>
      <c r="E31" s="18"/>
      <c r="F31" s="17">
        <f>F30*0.1</f>
        <v>140.4</v>
      </c>
      <c r="G31" s="45" t="s">
        <v>25</v>
      </c>
      <c r="H31" s="45"/>
      <c r="I31" s="46"/>
      <c r="K31" s="47" t="s">
        <v>14</v>
      </c>
      <c r="L31" s="48"/>
      <c r="M31" s="7">
        <v>1</v>
      </c>
      <c r="N31" s="3" t="s">
        <v>26</v>
      </c>
      <c r="O31" s="18"/>
      <c r="P31" s="17">
        <f>P30*0.1</f>
        <v>140.4</v>
      </c>
      <c r="Q31" s="45" t="s">
        <v>25</v>
      </c>
      <c r="R31" s="45"/>
      <c r="S31" s="46"/>
    </row>
    <row r="32" spans="1:19" s="2" customFormat="1" ht="15" customHeight="1">
      <c r="A32" s="43" t="s">
        <v>2</v>
      </c>
      <c r="B32" s="44"/>
      <c r="C32" s="7"/>
      <c r="D32" s="3"/>
      <c r="E32" s="3"/>
      <c r="F32" s="17">
        <f>SUM(F22:F31)</f>
        <v>11818.699999999999</v>
      </c>
      <c r="G32" s="45"/>
      <c r="H32" s="45"/>
      <c r="I32" s="46"/>
      <c r="K32" s="43" t="s">
        <v>2</v>
      </c>
      <c r="L32" s="44"/>
      <c r="M32" s="7"/>
      <c r="N32" s="3"/>
      <c r="O32" s="3"/>
      <c r="P32" s="17">
        <f>SUM(P22:P31)</f>
        <v>12650.9</v>
      </c>
      <c r="Q32" s="45"/>
      <c r="R32" s="45"/>
      <c r="S32" s="46"/>
    </row>
    <row r="33" spans="1:19" s="2" customFormat="1" ht="15" customHeight="1">
      <c r="A33" s="43"/>
      <c r="B33" s="44"/>
      <c r="C33" s="7"/>
      <c r="D33" s="3"/>
      <c r="E33" s="3"/>
      <c r="F33" s="17"/>
      <c r="G33" s="45"/>
      <c r="H33" s="45"/>
      <c r="I33" s="46"/>
      <c r="K33" s="43"/>
      <c r="L33" s="44"/>
      <c r="M33" s="7"/>
      <c r="N33" s="3"/>
      <c r="O33" s="3"/>
      <c r="P33" s="17"/>
      <c r="Q33" s="45"/>
      <c r="R33" s="45"/>
      <c r="S33" s="46"/>
    </row>
    <row r="34" spans="1:19" s="2" customFormat="1" ht="15" customHeight="1">
      <c r="A34" s="50" t="s">
        <v>10</v>
      </c>
      <c r="B34" s="51"/>
      <c r="C34" s="9"/>
      <c r="D34" s="4"/>
      <c r="E34" s="4"/>
      <c r="F34" s="14">
        <f>IF(ISBLANK(F22),"",ROUNDDOWN(F32,-1))</f>
        <v>11810</v>
      </c>
      <c r="G34" s="52"/>
      <c r="H34" s="52"/>
      <c r="I34" s="53"/>
      <c r="K34" s="50" t="s">
        <v>10</v>
      </c>
      <c r="L34" s="51"/>
      <c r="M34" s="9"/>
      <c r="N34" s="4"/>
      <c r="O34" s="4"/>
      <c r="P34" s="14">
        <f>IF(ISBLANK(P22),"",ROUNDDOWN(P32,-1))</f>
        <v>12650</v>
      </c>
      <c r="Q34" s="52"/>
      <c r="R34" s="52"/>
      <c r="S34" s="53"/>
    </row>
    <row r="35" spans="1:19" s="37" customFormat="1" ht="18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38" t="s">
        <v>38</v>
      </c>
      <c r="R35" s="38">
        <v>2</v>
      </c>
      <c r="S35" s="39"/>
    </row>
    <row r="36" spans="1:19" s="37" customFormat="1" ht="15" customHeight="1">
      <c r="A36" s="56" t="s">
        <v>28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s="37" customFormat="1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2" customFormat="1" ht="15" customHeight="1">
      <c r="A38" s="23" t="s">
        <v>15</v>
      </c>
      <c r="B38" s="41" t="s">
        <v>52</v>
      </c>
      <c r="C38" s="41"/>
      <c r="D38" s="42" t="s">
        <v>57</v>
      </c>
      <c r="E38" s="42"/>
      <c r="F38" s="16" t="s">
        <v>16</v>
      </c>
      <c r="G38" s="49">
        <v>700</v>
      </c>
      <c r="H38" s="49"/>
      <c r="I38" s="6"/>
      <c r="K38" s="23" t="s">
        <v>15</v>
      </c>
      <c r="L38" s="41" t="s">
        <v>52</v>
      </c>
      <c r="M38" s="41"/>
      <c r="N38" s="42" t="s">
        <v>57</v>
      </c>
      <c r="O38" s="42"/>
      <c r="P38" s="16" t="s">
        <v>16</v>
      </c>
      <c r="Q38" s="49">
        <v>800</v>
      </c>
      <c r="R38" s="49"/>
      <c r="S38" s="6"/>
    </row>
    <row r="39" spans="1:19" s="2" customFormat="1" ht="15" customHeight="1">
      <c r="A39" s="43" t="s">
        <v>5</v>
      </c>
      <c r="B39" s="44"/>
      <c r="C39" s="3" t="s">
        <v>11</v>
      </c>
      <c r="D39" s="3" t="s">
        <v>1</v>
      </c>
      <c r="E39" s="3" t="s">
        <v>12</v>
      </c>
      <c r="F39" s="15" t="s">
        <v>4</v>
      </c>
      <c r="G39" s="44" t="s">
        <v>6</v>
      </c>
      <c r="H39" s="44"/>
      <c r="I39" s="54"/>
      <c r="K39" s="43" t="s">
        <v>5</v>
      </c>
      <c r="L39" s="44"/>
      <c r="M39" s="3" t="s">
        <v>11</v>
      </c>
      <c r="N39" s="3" t="s">
        <v>1</v>
      </c>
      <c r="O39" s="3" t="s">
        <v>12</v>
      </c>
      <c r="P39" s="15" t="s">
        <v>4</v>
      </c>
      <c r="Q39" s="44" t="s">
        <v>6</v>
      </c>
      <c r="R39" s="44"/>
      <c r="S39" s="54"/>
    </row>
    <row r="40" spans="1:19" s="2" customFormat="1" ht="15" customHeight="1">
      <c r="A40" s="47" t="s">
        <v>18</v>
      </c>
      <c r="B40" s="48"/>
      <c r="C40" s="10">
        <v>1</v>
      </c>
      <c r="D40" s="3" t="s">
        <v>7</v>
      </c>
      <c r="E40" s="10">
        <v>3910</v>
      </c>
      <c r="F40" s="17">
        <f aca="true" t="shared" si="4" ref="F40:F46">IF(ISBLANK(C40),"",C40*E40)</f>
        <v>3910</v>
      </c>
      <c r="G40" s="45" t="s">
        <v>27</v>
      </c>
      <c r="H40" s="45"/>
      <c r="I40" s="46"/>
      <c r="K40" s="47" t="s">
        <v>18</v>
      </c>
      <c r="L40" s="48"/>
      <c r="M40" s="10">
        <v>1</v>
      </c>
      <c r="N40" s="3" t="s">
        <v>7</v>
      </c>
      <c r="O40" s="10">
        <v>3910</v>
      </c>
      <c r="P40" s="17">
        <f aca="true" t="shared" si="5" ref="P40:P46">IF(ISBLANK(M40),"",M40*O40)</f>
        <v>3910</v>
      </c>
      <c r="Q40" s="45" t="s">
        <v>27</v>
      </c>
      <c r="R40" s="45"/>
      <c r="S40" s="46"/>
    </row>
    <row r="41" spans="1:19" s="2" customFormat="1" ht="15" customHeight="1">
      <c r="A41" s="47" t="s">
        <v>49</v>
      </c>
      <c r="B41" s="48"/>
      <c r="C41" s="13">
        <v>0.7</v>
      </c>
      <c r="D41" s="3" t="s">
        <v>53</v>
      </c>
      <c r="E41" s="10">
        <v>7380</v>
      </c>
      <c r="F41" s="17">
        <f t="shared" si="4"/>
        <v>5166</v>
      </c>
      <c r="G41" s="45" t="s">
        <v>50</v>
      </c>
      <c r="H41" s="45"/>
      <c r="I41" s="46"/>
      <c r="K41" s="47" t="s">
        <v>49</v>
      </c>
      <c r="L41" s="48"/>
      <c r="M41" s="13">
        <v>0.8</v>
      </c>
      <c r="N41" s="3" t="s">
        <v>53</v>
      </c>
      <c r="O41" s="10">
        <v>7380</v>
      </c>
      <c r="P41" s="17">
        <f t="shared" si="5"/>
        <v>5904</v>
      </c>
      <c r="Q41" s="45" t="s">
        <v>50</v>
      </c>
      <c r="R41" s="45"/>
      <c r="S41" s="46"/>
    </row>
    <row r="42" spans="1:19" s="2" customFormat="1" ht="15" customHeight="1">
      <c r="A42" s="47" t="s">
        <v>19</v>
      </c>
      <c r="B42" s="48"/>
      <c r="C42" s="10">
        <v>1</v>
      </c>
      <c r="D42" s="3" t="s">
        <v>7</v>
      </c>
      <c r="E42" s="10">
        <v>1530</v>
      </c>
      <c r="F42" s="17">
        <f t="shared" si="4"/>
        <v>1530</v>
      </c>
      <c r="G42" s="45" t="s">
        <v>27</v>
      </c>
      <c r="H42" s="45"/>
      <c r="I42" s="46"/>
      <c r="K42" s="47" t="s">
        <v>19</v>
      </c>
      <c r="L42" s="48"/>
      <c r="M42" s="10">
        <v>1</v>
      </c>
      <c r="N42" s="3" t="s">
        <v>7</v>
      </c>
      <c r="O42" s="10">
        <v>1530</v>
      </c>
      <c r="P42" s="17">
        <f t="shared" si="5"/>
        <v>1530</v>
      </c>
      <c r="Q42" s="45" t="s">
        <v>27</v>
      </c>
      <c r="R42" s="45"/>
      <c r="S42" s="46"/>
    </row>
    <row r="43" spans="1:19" s="2" customFormat="1" ht="15" customHeight="1">
      <c r="A43" s="47" t="s">
        <v>20</v>
      </c>
      <c r="B43" s="48"/>
      <c r="C43" s="13">
        <v>0.15</v>
      </c>
      <c r="D43" s="3" t="s">
        <v>56</v>
      </c>
      <c r="E43" s="10">
        <f>'土工事単価'!$F$13</f>
        <v>2000</v>
      </c>
      <c r="F43" s="17">
        <f t="shared" si="4"/>
        <v>300</v>
      </c>
      <c r="G43" s="45"/>
      <c r="H43" s="45"/>
      <c r="I43" s="46"/>
      <c r="K43" s="47" t="s">
        <v>20</v>
      </c>
      <c r="L43" s="48"/>
      <c r="M43" s="13">
        <v>0.17</v>
      </c>
      <c r="N43" s="3" t="s">
        <v>56</v>
      </c>
      <c r="O43" s="10">
        <f>'土工事単価'!$F$13</f>
        <v>2000</v>
      </c>
      <c r="P43" s="17">
        <f t="shared" si="5"/>
        <v>340</v>
      </c>
      <c r="Q43" s="45"/>
      <c r="R43" s="45"/>
      <c r="S43" s="46"/>
    </row>
    <row r="44" spans="1:19" s="2" customFormat="1" ht="15" customHeight="1">
      <c r="A44" s="47" t="s">
        <v>21</v>
      </c>
      <c r="B44" s="48"/>
      <c r="C44" s="13">
        <v>0.01</v>
      </c>
      <c r="D44" s="3" t="s">
        <v>13</v>
      </c>
      <c r="E44" s="10">
        <f>'土工事単価'!$O$23</f>
        <v>6740</v>
      </c>
      <c r="F44" s="17">
        <f t="shared" si="4"/>
        <v>67.4</v>
      </c>
      <c r="G44" s="45"/>
      <c r="H44" s="45"/>
      <c r="I44" s="46"/>
      <c r="K44" s="47" t="s">
        <v>21</v>
      </c>
      <c r="L44" s="48"/>
      <c r="M44" s="13">
        <v>0.01</v>
      </c>
      <c r="N44" s="3" t="s">
        <v>13</v>
      </c>
      <c r="O44" s="10">
        <f>'土工事単価'!$O$23</f>
        <v>6740</v>
      </c>
      <c r="P44" s="17">
        <f t="shared" si="5"/>
        <v>67.4</v>
      </c>
      <c r="Q44" s="45"/>
      <c r="R44" s="45"/>
      <c r="S44" s="46"/>
    </row>
    <row r="45" spans="1:19" s="2" customFormat="1" ht="15" customHeight="1">
      <c r="A45" s="47" t="s">
        <v>3</v>
      </c>
      <c r="B45" s="48"/>
      <c r="C45" s="13">
        <v>0.11</v>
      </c>
      <c r="D45" s="3" t="s">
        <v>13</v>
      </c>
      <c r="E45" s="10">
        <f>'土工事単価'!$O$13</f>
        <v>2710</v>
      </c>
      <c r="F45" s="17">
        <f t="shared" si="4"/>
        <v>298.1</v>
      </c>
      <c r="G45" s="45"/>
      <c r="H45" s="45"/>
      <c r="I45" s="46"/>
      <c r="K45" s="47" t="s">
        <v>3</v>
      </c>
      <c r="L45" s="48"/>
      <c r="M45" s="13">
        <v>0.13</v>
      </c>
      <c r="N45" s="3" t="s">
        <v>13</v>
      </c>
      <c r="O45" s="10">
        <f>'土工事単価'!$O$13</f>
        <v>2710</v>
      </c>
      <c r="P45" s="17">
        <f t="shared" si="5"/>
        <v>352.3</v>
      </c>
      <c r="Q45" s="45"/>
      <c r="R45" s="45"/>
      <c r="S45" s="46"/>
    </row>
    <row r="46" spans="1:19" s="2" customFormat="1" ht="15" customHeight="1">
      <c r="A46" s="47" t="s">
        <v>22</v>
      </c>
      <c r="B46" s="48"/>
      <c r="C46" s="13">
        <v>0.04</v>
      </c>
      <c r="D46" s="3" t="s">
        <v>54</v>
      </c>
      <c r="E46" s="10">
        <f>'土工事単価'!$F$23</f>
        <v>3450</v>
      </c>
      <c r="F46" s="17">
        <f t="shared" si="4"/>
        <v>138</v>
      </c>
      <c r="G46" s="45"/>
      <c r="H46" s="45"/>
      <c r="I46" s="46"/>
      <c r="K46" s="47" t="s">
        <v>22</v>
      </c>
      <c r="L46" s="48"/>
      <c r="M46" s="13">
        <v>0.04</v>
      </c>
      <c r="N46" s="3" t="s">
        <v>54</v>
      </c>
      <c r="O46" s="10">
        <f>'土工事単価'!$F$23</f>
        <v>3450</v>
      </c>
      <c r="P46" s="17">
        <f t="shared" si="5"/>
        <v>138</v>
      </c>
      <c r="Q46" s="45"/>
      <c r="R46" s="45"/>
      <c r="S46" s="46"/>
    </row>
    <row r="47" spans="1:19" s="2" customFormat="1" ht="15" customHeight="1">
      <c r="A47" s="47" t="s">
        <v>23</v>
      </c>
      <c r="B47" s="48"/>
      <c r="C47" s="13">
        <v>1</v>
      </c>
      <c r="D47" s="3" t="s">
        <v>26</v>
      </c>
      <c r="E47" s="10"/>
      <c r="F47" s="17">
        <f>(F40+F42)*0.1</f>
        <v>544</v>
      </c>
      <c r="G47" s="45" t="s">
        <v>24</v>
      </c>
      <c r="H47" s="45"/>
      <c r="I47" s="46"/>
      <c r="K47" s="47" t="s">
        <v>23</v>
      </c>
      <c r="L47" s="48"/>
      <c r="M47" s="13">
        <v>1</v>
      </c>
      <c r="N47" s="3" t="s">
        <v>26</v>
      </c>
      <c r="O47" s="10"/>
      <c r="P47" s="17">
        <f>(P40+P42)*0.1</f>
        <v>544</v>
      </c>
      <c r="Q47" s="45" t="s">
        <v>24</v>
      </c>
      <c r="R47" s="45"/>
      <c r="S47" s="46"/>
    </row>
    <row r="48" spans="1:19" s="2" customFormat="1" ht="15" customHeight="1">
      <c r="A48" s="47" t="s">
        <v>17</v>
      </c>
      <c r="B48" s="48"/>
      <c r="C48" s="7">
        <v>0.1</v>
      </c>
      <c r="D48" s="3" t="s">
        <v>9</v>
      </c>
      <c r="E48" s="18">
        <v>15600</v>
      </c>
      <c r="F48" s="17">
        <f>C48*E48</f>
        <v>1560</v>
      </c>
      <c r="G48" s="45" t="s">
        <v>29</v>
      </c>
      <c r="H48" s="45"/>
      <c r="I48" s="46"/>
      <c r="K48" s="47" t="s">
        <v>17</v>
      </c>
      <c r="L48" s="48"/>
      <c r="M48" s="7">
        <v>0.1</v>
      </c>
      <c r="N48" s="3" t="s">
        <v>9</v>
      </c>
      <c r="O48" s="18">
        <v>15600</v>
      </c>
      <c r="P48" s="17">
        <f>M48*O48</f>
        <v>1560</v>
      </c>
      <c r="Q48" s="45" t="s">
        <v>29</v>
      </c>
      <c r="R48" s="45"/>
      <c r="S48" s="46"/>
    </row>
    <row r="49" spans="1:19" s="2" customFormat="1" ht="15" customHeight="1">
      <c r="A49" s="47" t="s">
        <v>14</v>
      </c>
      <c r="B49" s="48"/>
      <c r="C49" s="7">
        <v>1</v>
      </c>
      <c r="D49" s="3" t="s">
        <v>26</v>
      </c>
      <c r="E49" s="18"/>
      <c r="F49" s="17">
        <f>F48*0.1</f>
        <v>156</v>
      </c>
      <c r="G49" s="45" t="s">
        <v>25</v>
      </c>
      <c r="H49" s="45"/>
      <c r="I49" s="46"/>
      <c r="K49" s="47" t="s">
        <v>14</v>
      </c>
      <c r="L49" s="48"/>
      <c r="M49" s="7">
        <v>1</v>
      </c>
      <c r="N49" s="3" t="s">
        <v>26</v>
      </c>
      <c r="O49" s="18"/>
      <c r="P49" s="17">
        <f>P48*0.1</f>
        <v>156</v>
      </c>
      <c r="Q49" s="45" t="s">
        <v>25</v>
      </c>
      <c r="R49" s="45"/>
      <c r="S49" s="46"/>
    </row>
    <row r="50" spans="1:19" s="2" customFormat="1" ht="15" customHeight="1">
      <c r="A50" s="43" t="s">
        <v>2</v>
      </c>
      <c r="B50" s="44"/>
      <c r="C50" s="7"/>
      <c r="D50" s="3"/>
      <c r="E50" s="3"/>
      <c r="F50" s="17">
        <f>SUM(F40:F49)</f>
        <v>13669.5</v>
      </c>
      <c r="G50" s="45"/>
      <c r="H50" s="45"/>
      <c r="I50" s="46"/>
      <c r="K50" s="43" t="s">
        <v>2</v>
      </c>
      <c r="L50" s="44"/>
      <c r="M50" s="7"/>
      <c r="N50" s="3"/>
      <c r="O50" s="3"/>
      <c r="P50" s="17">
        <f>SUM(P40:P49)</f>
        <v>14501.699999999999</v>
      </c>
      <c r="Q50" s="45"/>
      <c r="R50" s="45"/>
      <c r="S50" s="46"/>
    </row>
    <row r="51" spans="1:19" s="2" customFormat="1" ht="15" customHeight="1">
      <c r="A51" s="43"/>
      <c r="B51" s="44"/>
      <c r="C51" s="7"/>
      <c r="D51" s="3"/>
      <c r="E51" s="3"/>
      <c r="F51" s="17"/>
      <c r="G51" s="45"/>
      <c r="H51" s="45"/>
      <c r="I51" s="46"/>
      <c r="K51" s="43"/>
      <c r="L51" s="44"/>
      <c r="M51" s="7"/>
      <c r="N51" s="3"/>
      <c r="O51" s="3"/>
      <c r="P51" s="17"/>
      <c r="Q51" s="45"/>
      <c r="R51" s="45"/>
      <c r="S51" s="46"/>
    </row>
    <row r="52" spans="1:19" s="2" customFormat="1" ht="15" customHeight="1">
      <c r="A52" s="50" t="s">
        <v>10</v>
      </c>
      <c r="B52" s="51"/>
      <c r="C52" s="9"/>
      <c r="D52" s="4"/>
      <c r="E52" s="4"/>
      <c r="F52" s="14">
        <f>IF(ISBLANK(F40),"",ROUNDDOWN(F50,-1))</f>
        <v>13660</v>
      </c>
      <c r="G52" s="52"/>
      <c r="H52" s="52"/>
      <c r="I52" s="53"/>
      <c r="K52" s="50" t="s">
        <v>10</v>
      </c>
      <c r="L52" s="51"/>
      <c r="M52" s="9"/>
      <c r="N52" s="4"/>
      <c r="O52" s="4"/>
      <c r="P52" s="14">
        <f>IF(ISBLANK(P40),"",ROUNDDOWN(P50,-1))</f>
        <v>14500</v>
      </c>
      <c r="Q52" s="52"/>
      <c r="R52" s="52"/>
      <c r="S52" s="53"/>
    </row>
    <row r="54" spans="1:19" s="2" customFormat="1" ht="15" customHeight="1">
      <c r="A54" s="23" t="s">
        <v>15</v>
      </c>
      <c r="B54" s="41" t="s">
        <v>52</v>
      </c>
      <c r="C54" s="41"/>
      <c r="D54" s="42" t="s">
        <v>57</v>
      </c>
      <c r="E54" s="42"/>
      <c r="F54" s="16" t="s">
        <v>16</v>
      </c>
      <c r="G54" s="49">
        <v>900</v>
      </c>
      <c r="H54" s="49"/>
      <c r="I54" s="6"/>
      <c r="K54" s="23" t="s">
        <v>15</v>
      </c>
      <c r="L54" s="41" t="s">
        <v>52</v>
      </c>
      <c r="M54" s="41"/>
      <c r="N54" s="42" t="s">
        <v>57</v>
      </c>
      <c r="O54" s="42"/>
      <c r="P54" s="16" t="s">
        <v>16</v>
      </c>
      <c r="Q54" s="57">
        <v>1000</v>
      </c>
      <c r="R54" s="57"/>
      <c r="S54" s="6"/>
    </row>
    <row r="55" spans="1:19" s="2" customFormat="1" ht="15" customHeight="1">
      <c r="A55" s="43" t="s">
        <v>5</v>
      </c>
      <c r="B55" s="44"/>
      <c r="C55" s="3" t="s">
        <v>11</v>
      </c>
      <c r="D55" s="3" t="s">
        <v>1</v>
      </c>
      <c r="E55" s="3" t="s">
        <v>12</v>
      </c>
      <c r="F55" s="15" t="s">
        <v>4</v>
      </c>
      <c r="G55" s="44" t="s">
        <v>6</v>
      </c>
      <c r="H55" s="44"/>
      <c r="I55" s="54"/>
      <c r="K55" s="43" t="s">
        <v>5</v>
      </c>
      <c r="L55" s="44"/>
      <c r="M55" s="3" t="s">
        <v>11</v>
      </c>
      <c r="N55" s="3" t="s">
        <v>1</v>
      </c>
      <c r="O55" s="3" t="s">
        <v>12</v>
      </c>
      <c r="P55" s="15" t="s">
        <v>4</v>
      </c>
      <c r="Q55" s="44" t="s">
        <v>6</v>
      </c>
      <c r="R55" s="44"/>
      <c r="S55" s="54"/>
    </row>
    <row r="56" spans="1:19" s="2" customFormat="1" ht="15" customHeight="1">
      <c r="A56" s="47" t="s">
        <v>18</v>
      </c>
      <c r="B56" s="48"/>
      <c r="C56" s="10">
        <v>1</v>
      </c>
      <c r="D56" s="3" t="s">
        <v>7</v>
      </c>
      <c r="E56" s="10">
        <v>3910</v>
      </c>
      <c r="F56" s="17">
        <f aca="true" t="shared" si="6" ref="F56:F62">IF(ISBLANK(C56),"",C56*E56)</f>
        <v>3910</v>
      </c>
      <c r="G56" s="45" t="s">
        <v>27</v>
      </c>
      <c r="H56" s="45"/>
      <c r="I56" s="46"/>
      <c r="K56" s="47" t="s">
        <v>18</v>
      </c>
      <c r="L56" s="48"/>
      <c r="M56" s="10">
        <v>1</v>
      </c>
      <c r="N56" s="3" t="s">
        <v>7</v>
      </c>
      <c r="O56" s="10">
        <v>3910</v>
      </c>
      <c r="P56" s="17">
        <f aca="true" t="shared" si="7" ref="P56:P62">IF(ISBLANK(M56),"",M56*O56)</f>
        <v>3910</v>
      </c>
      <c r="Q56" s="45" t="s">
        <v>27</v>
      </c>
      <c r="R56" s="45"/>
      <c r="S56" s="46"/>
    </row>
    <row r="57" spans="1:19" s="2" customFormat="1" ht="15" customHeight="1">
      <c r="A57" s="47" t="s">
        <v>49</v>
      </c>
      <c r="B57" s="48"/>
      <c r="C57" s="13">
        <v>0.9</v>
      </c>
      <c r="D57" s="3" t="s">
        <v>53</v>
      </c>
      <c r="E57" s="10">
        <v>7380</v>
      </c>
      <c r="F57" s="17">
        <f t="shared" si="6"/>
        <v>6642</v>
      </c>
      <c r="G57" s="45" t="s">
        <v>50</v>
      </c>
      <c r="H57" s="45"/>
      <c r="I57" s="46"/>
      <c r="K57" s="47" t="s">
        <v>49</v>
      </c>
      <c r="L57" s="48"/>
      <c r="M57" s="13">
        <v>1</v>
      </c>
      <c r="N57" s="3" t="s">
        <v>53</v>
      </c>
      <c r="O57" s="10">
        <v>7380</v>
      </c>
      <c r="P57" s="17">
        <f t="shared" si="7"/>
        <v>7380</v>
      </c>
      <c r="Q57" s="45" t="s">
        <v>50</v>
      </c>
      <c r="R57" s="45"/>
      <c r="S57" s="46"/>
    </row>
    <row r="58" spans="1:19" s="2" customFormat="1" ht="15" customHeight="1">
      <c r="A58" s="47" t="s">
        <v>19</v>
      </c>
      <c r="B58" s="48"/>
      <c r="C58" s="10">
        <v>1</v>
      </c>
      <c r="D58" s="3" t="s">
        <v>7</v>
      </c>
      <c r="E58" s="10">
        <v>1530</v>
      </c>
      <c r="F58" s="17">
        <f t="shared" si="6"/>
        <v>1530</v>
      </c>
      <c r="G58" s="45" t="s">
        <v>27</v>
      </c>
      <c r="H58" s="45"/>
      <c r="I58" s="46"/>
      <c r="K58" s="47" t="s">
        <v>19</v>
      </c>
      <c r="L58" s="48"/>
      <c r="M58" s="10">
        <v>1</v>
      </c>
      <c r="N58" s="3" t="s">
        <v>7</v>
      </c>
      <c r="O58" s="10">
        <v>1530</v>
      </c>
      <c r="P58" s="17">
        <f t="shared" si="7"/>
        <v>1530</v>
      </c>
      <c r="Q58" s="45" t="s">
        <v>27</v>
      </c>
      <c r="R58" s="45"/>
      <c r="S58" s="46"/>
    </row>
    <row r="59" spans="1:19" s="2" customFormat="1" ht="15" customHeight="1">
      <c r="A59" s="47" t="s">
        <v>20</v>
      </c>
      <c r="B59" s="48"/>
      <c r="C59" s="13">
        <v>0.19</v>
      </c>
      <c r="D59" s="3" t="s">
        <v>56</v>
      </c>
      <c r="E59" s="10">
        <f>'土工事単価'!$F$13</f>
        <v>2000</v>
      </c>
      <c r="F59" s="17">
        <f t="shared" si="6"/>
        <v>380</v>
      </c>
      <c r="G59" s="45"/>
      <c r="H59" s="45"/>
      <c r="I59" s="46"/>
      <c r="K59" s="47" t="s">
        <v>20</v>
      </c>
      <c r="L59" s="48"/>
      <c r="M59" s="13">
        <v>0.22</v>
      </c>
      <c r="N59" s="3" t="s">
        <v>56</v>
      </c>
      <c r="O59" s="10">
        <f>'土工事単価'!$F$13</f>
        <v>2000</v>
      </c>
      <c r="P59" s="17">
        <f t="shared" si="7"/>
        <v>440</v>
      </c>
      <c r="Q59" s="45"/>
      <c r="R59" s="45"/>
      <c r="S59" s="46"/>
    </row>
    <row r="60" spans="1:19" s="2" customFormat="1" ht="15" customHeight="1">
      <c r="A60" s="47" t="s">
        <v>21</v>
      </c>
      <c r="B60" s="48"/>
      <c r="C60" s="13">
        <v>0.01</v>
      </c>
      <c r="D60" s="3" t="s">
        <v>13</v>
      </c>
      <c r="E60" s="10">
        <f>'土工事単価'!$O$23</f>
        <v>6740</v>
      </c>
      <c r="F60" s="17">
        <f t="shared" si="6"/>
        <v>67.4</v>
      </c>
      <c r="G60" s="45"/>
      <c r="H60" s="45"/>
      <c r="I60" s="46"/>
      <c r="K60" s="47" t="s">
        <v>21</v>
      </c>
      <c r="L60" s="48"/>
      <c r="M60" s="13">
        <v>0.01</v>
      </c>
      <c r="N60" s="3" t="s">
        <v>13</v>
      </c>
      <c r="O60" s="10">
        <f>'土工事単価'!$O$23</f>
        <v>6740</v>
      </c>
      <c r="P60" s="17">
        <f t="shared" si="7"/>
        <v>67.4</v>
      </c>
      <c r="Q60" s="45"/>
      <c r="R60" s="45"/>
      <c r="S60" s="46"/>
    </row>
    <row r="61" spans="1:19" s="2" customFormat="1" ht="15" customHeight="1">
      <c r="A61" s="47" t="s">
        <v>3</v>
      </c>
      <c r="B61" s="48"/>
      <c r="C61" s="13">
        <v>0.15</v>
      </c>
      <c r="D61" s="3" t="s">
        <v>13</v>
      </c>
      <c r="E61" s="10">
        <f>'土工事単価'!$O$13</f>
        <v>2710</v>
      </c>
      <c r="F61" s="17">
        <f t="shared" si="6"/>
        <v>406.5</v>
      </c>
      <c r="G61" s="45"/>
      <c r="H61" s="45"/>
      <c r="I61" s="46"/>
      <c r="K61" s="47" t="s">
        <v>3</v>
      </c>
      <c r="L61" s="48"/>
      <c r="M61" s="13">
        <v>0.17</v>
      </c>
      <c r="N61" s="3" t="s">
        <v>13</v>
      </c>
      <c r="O61" s="10">
        <f>'土工事単価'!$O$13</f>
        <v>2710</v>
      </c>
      <c r="P61" s="17">
        <f t="shared" si="7"/>
        <v>460.70000000000005</v>
      </c>
      <c r="Q61" s="45"/>
      <c r="R61" s="45"/>
      <c r="S61" s="46"/>
    </row>
    <row r="62" spans="1:19" s="2" customFormat="1" ht="15" customHeight="1">
      <c r="A62" s="47" t="s">
        <v>22</v>
      </c>
      <c r="B62" s="48"/>
      <c r="C62" s="13">
        <v>0.04</v>
      </c>
      <c r="D62" s="3" t="s">
        <v>54</v>
      </c>
      <c r="E62" s="10">
        <f>'土工事単価'!$F$23</f>
        <v>3450</v>
      </c>
      <c r="F62" s="17">
        <f t="shared" si="6"/>
        <v>138</v>
      </c>
      <c r="G62" s="45"/>
      <c r="H62" s="45"/>
      <c r="I62" s="46"/>
      <c r="K62" s="47" t="s">
        <v>22</v>
      </c>
      <c r="L62" s="48"/>
      <c r="M62" s="13">
        <v>0.05</v>
      </c>
      <c r="N62" s="3" t="s">
        <v>54</v>
      </c>
      <c r="O62" s="10">
        <f>'土工事単価'!$F$23</f>
        <v>3450</v>
      </c>
      <c r="P62" s="17">
        <f t="shared" si="7"/>
        <v>172.5</v>
      </c>
      <c r="Q62" s="45"/>
      <c r="R62" s="45"/>
      <c r="S62" s="46"/>
    </row>
    <row r="63" spans="1:19" s="2" customFormat="1" ht="15" customHeight="1">
      <c r="A63" s="47" t="s">
        <v>23</v>
      </c>
      <c r="B63" s="48"/>
      <c r="C63" s="13">
        <v>1</v>
      </c>
      <c r="D63" s="3" t="s">
        <v>26</v>
      </c>
      <c r="E63" s="10"/>
      <c r="F63" s="17">
        <f>(F56+F58)*0.1</f>
        <v>544</v>
      </c>
      <c r="G63" s="45" t="s">
        <v>24</v>
      </c>
      <c r="H63" s="45"/>
      <c r="I63" s="46"/>
      <c r="K63" s="47" t="s">
        <v>23</v>
      </c>
      <c r="L63" s="48"/>
      <c r="M63" s="13">
        <v>1</v>
      </c>
      <c r="N63" s="3" t="s">
        <v>26</v>
      </c>
      <c r="O63" s="10"/>
      <c r="P63" s="17">
        <f>(P56+P58)*0.1</f>
        <v>544</v>
      </c>
      <c r="Q63" s="45" t="s">
        <v>24</v>
      </c>
      <c r="R63" s="45"/>
      <c r="S63" s="46"/>
    </row>
    <row r="64" spans="1:19" s="2" customFormat="1" ht="15" customHeight="1">
      <c r="A64" s="47" t="s">
        <v>17</v>
      </c>
      <c r="B64" s="48"/>
      <c r="C64" s="7">
        <v>0.11</v>
      </c>
      <c r="D64" s="3" t="s">
        <v>9</v>
      </c>
      <c r="E64" s="18">
        <v>15600</v>
      </c>
      <c r="F64" s="17">
        <f>C64*E64</f>
        <v>1716</v>
      </c>
      <c r="G64" s="45" t="s">
        <v>29</v>
      </c>
      <c r="H64" s="45"/>
      <c r="I64" s="46"/>
      <c r="K64" s="47" t="s">
        <v>17</v>
      </c>
      <c r="L64" s="48"/>
      <c r="M64" s="7">
        <v>0.11</v>
      </c>
      <c r="N64" s="3" t="s">
        <v>9</v>
      </c>
      <c r="O64" s="18">
        <v>15600</v>
      </c>
      <c r="P64" s="17">
        <f>M64*O64</f>
        <v>1716</v>
      </c>
      <c r="Q64" s="45" t="s">
        <v>29</v>
      </c>
      <c r="R64" s="45"/>
      <c r="S64" s="46"/>
    </row>
    <row r="65" spans="1:19" s="2" customFormat="1" ht="15" customHeight="1">
      <c r="A65" s="47" t="s">
        <v>14</v>
      </c>
      <c r="B65" s="48"/>
      <c r="C65" s="7">
        <v>1</v>
      </c>
      <c r="D65" s="3" t="s">
        <v>26</v>
      </c>
      <c r="E65" s="18"/>
      <c r="F65" s="17">
        <f>F64*0.1</f>
        <v>171.60000000000002</v>
      </c>
      <c r="G65" s="45" t="s">
        <v>25</v>
      </c>
      <c r="H65" s="45"/>
      <c r="I65" s="46"/>
      <c r="K65" s="47" t="s">
        <v>14</v>
      </c>
      <c r="L65" s="48"/>
      <c r="M65" s="7">
        <v>1</v>
      </c>
      <c r="N65" s="3" t="s">
        <v>26</v>
      </c>
      <c r="O65" s="18"/>
      <c r="P65" s="17">
        <f>P64*0.1</f>
        <v>171.60000000000002</v>
      </c>
      <c r="Q65" s="45" t="s">
        <v>25</v>
      </c>
      <c r="R65" s="45"/>
      <c r="S65" s="46"/>
    </row>
    <row r="66" spans="1:19" s="2" customFormat="1" ht="15" customHeight="1">
      <c r="A66" s="43" t="s">
        <v>2</v>
      </c>
      <c r="B66" s="44"/>
      <c r="C66" s="7"/>
      <c r="D66" s="3"/>
      <c r="E66" s="3"/>
      <c r="F66" s="17">
        <f>SUM(F56:F65)</f>
        <v>15505.5</v>
      </c>
      <c r="G66" s="45"/>
      <c r="H66" s="45"/>
      <c r="I66" s="46"/>
      <c r="K66" s="43" t="s">
        <v>2</v>
      </c>
      <c r="L66" s="44"/>
      <c r="M66" s="7"/>
      <c r="N66" s="3"/>
      <c r="O66" s="3"/>
      <c r="P66" s="17">
        <f>SUM(P56:P65)</f>
        <v>16392.2</v>
      </c>
      <c r="Q66" s="45"/>
      <c r="R66" s="45"/>
      <c r="S66" s="46"/>
    </row>
    <row r="67" spans="1:19" s="2" customFormat="1" ht="15" customHeight="1">
      <c r="A67" s="43"/>
      <c r="B67" s="44"/>
      <c r="C67" s="7"/>
      <c r="D67" s="3"/>
      <c r="E67" s="3"/>
      <c r="F67" s="17"/>
      <c r="G67" s="45"/>
      <c r="H67" s="45"/>
      <c r="I67" s="46"/>
      <c r="K67" s="43"/>
      <c r="L67" s="44"/>
      <c r="M67" s="7"/>
      <c r="N67" s="3"/>
      <c r="O67" s="3"/>
      <c r="P67" s="17"/>
      <c r="Q67" s="45"/>
      <c r="R67" s="45"/>
      <c r="S67" s="46"/>
    </row>
    <row r="68" spans="1:19" s="2" customFormat="1" ht="15" customHeight="1">
      <c r="A68" s="50" t="s">
        <v>10</v>
      </c>
      <c r="B68" s="51"/>
      <c r="C68" s="9"/>
      <c r="D68" s="4"/>
      <c r="E68" s="4"/>
      <c r="F68" s="14">
        <f>IF(ISBLANK(F56),"",ROUNDDOWN(F66,-1))</f>
        <v>15500</v>
      </c>
      <c r="G68" s="52"/>
      <c r="H68" s="52"/>
      <c r="I68" s="53"/>
      <c r="K68" s="50" t="s">
        <v>10</v>
      </c>
      <c r="L68" s="51"/>
      <c r="M68" s="9"/>
      <c r="N68" s="4"/>
      <c r="O68" s="4"/>
      <c r="P68" s="14">
        <f>IF(ISBLANK(P56),"",ROUNDDOWN(P66,-1))</f>
        <v>16390</v>
      </c>
      <c r="Q68" s="52"/>
      <c r="R68" s="52"/>
      <c r="S68" s="53"/>
    </row>
    <row r="69" spans="1:19" s="37" customFormat="1" ht="18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38" t="s">
        <v>38</v>
      </c>
      <c r="R69" s="38">
        <v>3</v>
      </c>
      <c r="S69" s="39"/>
    </row>
    <row r="70" spans="1:19" s="37" customFormat="1" ht="15" customHeight="1">
      <c r="A70" s="56" t="s">
        <v>28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s="37" customFormat="1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s="2" customFormat="1" ht="15" customHeight="1">
      <c r="A72" s="23" t="s">
        <v>15</v>
      </c>
      <c r="B72" s="41" t="s">
        <v>52</v>
      </c>
      <c r="C72" s="41"/>
      <c r="D72" s="42" t="s">
        <v>57</v>
      </c>
      <c r="E72" s="42"/>
      <c r="F72" s="16" t="s">
        <v>16</v>
      </c>
      <c r="G72" s="57">
        <v>1100</v>
      </c>
      <c r="H72" s="57"/>
      <c r="I72" s="6"/>
      <c r="K72" s="23" t="s">
        <v>15</v>
      </c>
      <c r="L72" s="41" t="s">
        <v>52</v>
      </c>
      <c r="M72" s="41"/>
      <c r="N72" s="42" t="s">
        <v>57</v>
      </c>
      <c r="O72" s="42"/>
      <c r="P72" s="16" t="s">
        <v>16</v>
      </c>
      <c r="Q72" s="57">
        <v>1200</v>
      </c>
      <c r="R72" s="57"/>
      <c r="S72" s="6"/>
    </row>
    <row r="73" spans="1:19" s="2" customFormat="1" ht="15" customHeight="1">
      <c r="A73" s="43" t="s">
        <v>5</v>
      </c>
      <c r="B73" s="44"/>
      <c r="C73" s="3" t="s">
        <v>11</v>
      </c>
      <c r="D73" s="3" t="s">
        <v>1</v>
      </c>
      <c r="E73" s="3" t="s">
        <v>12</v>
      </c>
      <c r="F73" s="15" t="s">
        <v>4</v>
      </c>
      <c r="G73" s="44" t="s">
        <v>6</v>
      </c>
      <c r="H73" s="44"/>
      <c r="I73" s="54"/>
      <c r="K73" s="43" t="s">
        <v>5</v>
      </c>
      <c r="L73" s="44"/>
      <c r="M73" s="3" t="s">
        <v>11</v>
      </c>
      <c r="N73" s="3" t="s">
        <v>1</v>
      </c>
      <c r="O73" s="3" t="s">
        <v>12</v>
      </c>
      <c r="P73" s="15" t="s">
        <v>4</v>
      </c>
      <c r="Q73" s="44" t="s">
        <v>6</v>
      </c>
      <c r="R73" s="44"/>
      <c r="S73" s="54"/>
    </row>
    <row r="74" spans="1:19" s="2" customFormat="1" ht="15" customHeight="1">
      <c r="A74" s="47" t="s">
        <v>18</v>
      </c>
      <c r="B74" s="48"/>
      <c r="C74" s="10">
        <v>1</v>
      </c>
      <c r="D74" s="3" t="s">
        <v>7</v>
      </c>
      <c r="E74" s="10">
        <v>3910</v>
      </c>
      <c r="F74" s="17">
        <f aca="true" t="shared" si="8" ref="F74:F80">IF(ISBLANK(C74),"",C74*E74)</f>
        <v>3910</v>
      </c>
      <c r="G74" s="45" t="s">
        <v>27</v>
      </c>
      <c r="H74" s="45"/>
      <c r="I74" s="46"/>
      <c r="K74" s="47" t="s">
        <v>18</v>
      </c>
      <c r="L74" s="48"/>
      <c r="M74" s="10">
        <v>1</v>
      </c>
      <c r="N74" s="3" t="s">
        <v>7</v>
      </c>
      <c r="O74" s="10">
        <v>3910</v>
      </c>
      <c r="P74" s="17">
        <f aca="true" t="shared" si="9" ref="P74:P80">IF(ISBLANK(M74),"",M74*O74)</f>
        <v>3910</v>
      </c>
      <c r="Q74" s="45" t="s">
        <v>27</v>
      </c>
      <c r="R74" s="45"/>
      <c r="S74" s="46"/>
    </row>
    <row r="75" spans="1:19" s="2" customFormat="1" ht="15" customHeight="1">
      <c r="A75" s="47" t="s">
        <v>49</v>
      </c>
      <c r="B75" s="48"/>
      <c r="C75" s="13">
        <v>1.1</v>
      </c>
      <c r="D75" s="3" t="s">
        <v>53</v>
      </c>
      <c r="E75" s="10">
        <v>7380</v>
      </c>
      <c r="F75" s="17">
        <f t="shared" si="8"/>
        <v>8118.000000000001</v>
      </c>
      <c r="G75" s="45" t="s">
        <v>50</v>
      </c>
      <c r="H75" s="45"/>
      <c r="I75" s="46"/>
      <c r="K75" s="47" t="s">
        <v>49</v>
      </c>
      <c r="L75" s="48"/>
      <c r="M75" s="13">
        <v>1.2</v>
      </c>
      <c r="N75" s="3" t="s">
        <v>53</v>
      </c>
      <c r="O75" s="10">
        <v>7380</v>
      </c>
      <c r="P75" s="17">
        <f t="shared" si="9"/>
        <v>8856</v>
      </c>
      <c r="Q75" s="45" t="s">
        <v>50</v>
      </c>
      <c r="R75" s="45"/>
      <c r="S75" s="46"/>
    </row>
    <row r="76" spans="1:19" s="2" customFormat="1" ht="15" customHeight="1">
      <c r="A76" s="47" t="s">
        <v>19</v>
      </c>
      <c r="B76" s="48"/>
      <c r="C76" s="10">
        <v>1</v>
      </c>
      <c r="D76" s="3" t="s">
        <v>7</v>
      </c>
      <c r="E76" s="10">
        <v>1530</v>
      </c>
      <c r="F76" s="17">
        <f t="shared" si="8"/>
        <v>1530</v>
      </c>
      <c r="G76" s="45" t="s">
        <v>27</v>
      </c>
      <c r="H76" s="45"/>
      <c r="I76" s="46"/>
      <c r="K76" s="47" t="s">
        <v>19</v>
      </c>
      <c r="L76" s="48"/>
      <c r="M76" s="10">
        <v>1</v>
      </c>
      <c r="N76" s="3" t="s">
        <v>7</v>
      </c>
      <c r="O76" s="10">
        <v>1530</v>
      </c>
      <c r="P76" s="17">
        <f t="shared" si="9"/>
        <v>1530</v>
      </c>
      <c r="Q76" s="45" t="s">
        <v>27</v>
      </c>
      <c r="R76" s="45"/>
      <c r="S76" s="46"/>
    </row>
    <row r="77" spans="1:19" s="2" customFormat="1" ht="15" customHeight="1">
      <c r="A77" s="47" t="s">
        <v>20</v>
      </c>
      <c r="B77" s="48"/>
      <c r="C77" s="13">
        <v>0.24</v>
      </c>
      <c r="D77" s="3" t="s">
        <v>56</v>
      </c>
      <c r="E77" s="10">
        <f>'土工事単価'!$F$13</f>
        <v>2000</v>
      </c>
      <c r="F77" s="17">
        <f t="shared" si="8"/>
        <v>480</v>
      </c>
      <c r="G77" s="45"/>
      <c r="H77" s="45"/>
      <c r="I77" s="46"/>
      <c r="K77" s="47" t="s">
        <v>20</v>
      </c>
      <c r="L77" s="48"/>
      <c r="M77" s="13">
        <v>0.27</v>
      </c>
      <c r="N77" s="3" t="s">
        <v>56</v>
      </c>
      <c r="O77" s="10">
        <f>'土工事単価'!$F$13</f>
        <v>2000</v>
      </c>
      <c r="P77" s="17">
        <f t="shared" si="9"/>
        <v>540</v>
      </c>
      <c r="Q77" s="45"/>
      <c r="R77" s="45"/>
      <c r="S77" s="46"/>
    </row>
    <row r="78" spans="1:19" s="2" customFormat="1" ht="15" customHeight="1">
      <c r="A78" s="47" t="s">
        <v>21</v>
      </c>
      <c r="B78" s="48"/>
      <c r="C78" s="13">
        <v>0.01</v>
      </c>
      <c r="D78" s="3" t="s">
        <v>13</v>
      </c>
      <c r="E78" s="10">
        <f>'土工事単価'!$O$23</f>
        <v>6740</v>
      </c>
      <c r="F78" s="17">
        <f t="shared" si="8"/>
        <v>67.4</v>
      </c>
      <c r="G78" s="45"/>
      <c r="H78" s="45"/>
      <c r="I78" s="46"/>
      <c r="K78" s="47" t="s">
        <v>21</v>
      </c>
      <c r="L78" s="48"/>
      <c r="M78" s="13">
        <v>0.01</v>
      </c>
      <c r="N78" s="3" t="s">
        <v>13</v>
      </c>
      <c r="O78" s="10">
        <f>'土工事単価'!$O$23</f>
        <v>6740</v>
      </c>
      <c r="P78" s="17">
        <f t="shared" si="9"/>
        <v>67.4</v>
      </c>
      <c r="Q78" s="45"/>
      <c r="R78" s="45"/>
      <c r="S78" s="46"/>
    </row>
    <row r="79" spans="1:19" s="2" customFormat="1" ht="15" customHeight="1">
      <c r="A79" s="47" t="s">
        <v>3</v>
      </c>
      <c r="B79" s="48"/>
      <c r="C79" s="13">
        <v>0.19</v>
      </c>
      <c r="D79" s="3" t="s">
        <v>13</v>
      </c>
      <c r="E79" s="10">
        <f>'土工事単価'!$O$13</f>
        <v>2710</v>
      </c>
      <c r="F79" s="17">
        <f t="shared" si="8"/>
        <v>514.9</v>
      </c>
      <c r="G79" s="45"/>
      <c r="H79" s="45"/>
      <c r="I79" s="46"/>
      <c r="K79" s="47" t="s">
        <v>3</v>
      </c>
      <c r="L79" s="48"/>
      <c r="M79" s="13">
        <v>0.21</v>
      </c>
      <c r="N79" s="3" t="s">
        <v>13</v>
      </c>
      <c r="O79" s="10">
        <f>'土工事単価'!$O$13</f>
        <v>2710</v>
      </c>
      <c r="P79" s="17">
        <f t="shared" si="9"/>
        <v>569.1</v>
      </c>
      <c r="Q79" s="45"/>
      <c r="R79" s="45"/>
      <c r="S79" s="46"/>
    </row>
    <row r="80" spans="1:19" s="2" customFormat="1" ht="15" customHeight="1">
      <c r="A80" s="47" t="s">
        <v>22</v>
      </c>
      <c r="B80" s="48"/>
      <c r="C80" s="13">
        <v>0.05</v>
      </c>
      <c r="D80" s="3" t="s">
        <v>54</v>
      </c>
      <c r="E80" s="10">
        <f>'土工事単価'!$F$23</f>
        <v>3450</v>
      </c>
      <c r="F80" s="17">
        <f t="shared" si="8"/>
        <v>172.5</v>
      </c>
      <c r="G80" s="45"/>
      <c r="H80" s="45"/>
      <c r="I80" s="46"/>
      <c r="K80" s="47" t="s">
        <v>22</v>
      </c>
      <c r="L80" s="48"/>
      <c r="M80" s="13">
        <v>0.06</v>
      </c>
      <c r="N80" s="3" t="s">
        <v>54</v>
      </c>
      <c r="O80" s="10">
        <f>'土工事単価'!$F$23</f>
        <v>3450</v>
      </c>
      <c r="P80" s="17">
        <f t="shared" si="9"/>
        <v>207</v>
      </c>
      <c r="Q80" s="45"/>
      <c r="R80" s="45"/>
      <c r="S80" s="46"/>
    </row>
    <row r="81" spans="1:19" s="2" customFormat="1" ht="15" customHeight="1">
      <c r="A81" s="47" t="s">
        <v>23</v>
      </c>
      <c r="B81" s="48"/>
      <c r="C81" s="13">
        <v>1</v>
      </c>
      <c r="D81" s="3" t="s">
        <v>26</v>
      </c>
      <c r="E81" s="10"/>
      <c r="F81" s="17">
        <f>(F74+F76)*0.1</f>
        <v>544</v>
      </c>
      <c r="G81" s="45" t="s">
        <v>24</v>
      </c>
      <c r="H81" s="45"/>
      <c r="I81" s="46"/>
      <c r="K81" s="47" t="s">
        <v>23</v>
      </c>
      <c r="L81" s="48"/>
      <c r="M81" s="13">
        <v>1</v>
      </c>
      <c r="N81" s="3" t="s">
        <v>26</v>
      </c>
      <c r="O81" s="10"/>
      <c r="P81" s="17">
        <f>(P74+P76)*0.1</f>
        <v>544</v>
      </c>
      <c r="Q81" s="45" t="s">
        <v>24</v>
      </c>
      <c r="R81" s="45"/>
      <c r="S81" s="46"/>
    </row>
    <row r="82" spans="1:19" s="2" customFormat="1" ht="15" customHeight="1">
      <c r="A82" s="47" t="s">
        <v>17</v>
      </c>
      <c r="B82" s="48"/>
      <c r="C82" s="7">
        <v>0.11</v>
      </c>
      <c r="D82" s="3" t="s">
        <v>9</v>
      </c>
      <c r="E82" s="18">
        <v>15600</v>
      </c>
      <c r="F82" s="17">
        <f>C82*E82</f>
        <v>1716</v>
      </c>
      <c r="G82" s="45" t="s">
        <v>29</v>
      </c>
      <c r="H82" s="45"/>
      <c r="I82" s="46"/>
      <c r="K82" s="47" t="s">
        <v>17</v>
      </c>
      <c r="L82" s="48"/>
      <c r="M82" s="7">
        <v>0.11</v>
      </c>
      <c r="N82" s="3" t="s">
        <v>9</v>
      </c>
      <c r="O82" s="18">
        <v>15600</v>
      </c>
      <c r="P82" s="17">
        <f>M82*O82</f>
        <v>1716</v>
      </c>
      <c r="Q82" s="45" t="s">
        <v>29</v>
      </c>
      <c r="R82" s="45"/>
      <c r="S82" s="46"/>
    </row>
    <row r="83" spans="1:19" s="2" customFormat="1" ht="15" customHeight="1">
      <c r="A83" s="47" t="s">
        <v>14</v>
      </c>
      <c r="B83" s="48"/>
      <c r="C83" s="7">
        <v>1</v>
      </c>
      <c r="D83" s="3" t="s">
        <v>26</v>
      </c>
      <c r="E83" s="18"/>
      <c r="F83" s="17">
        <f>F82*0.1</f>
        <v>171.60000000000002</v>
      </c>
      <c r="G83" s="45" t="s">
        <v>25</v>
      </c>
      <c r="H83" s="45"/>
      <c r="I83" s="46"/>
      <c r="K83" s="47" t="s">
        <v>14</v>
      </c>
      <c r="L83" s="48"/>
      <c r="M83" s="7">
        <v>1</v>
      </c>
      <c r="N83" s="3" t="s">
        <v>26</v>
      </c>
      <c r="O83" s="18"/>
      <c r="P83" s="17">
        <f>P82*0.1</f>
        <v>171.60000000000002</v>
      </c>
      <c r="Q83" s="45" t="s">
        <v>25</v>
      </c>
      <c r="R83" s="45"/>
      <c r="S83" s="46"/>
    </row>
    <row r="84" spans="1:19" s="2" customFormat="1" ht="15" customHeight="1">
      <c r="A84" s="43" t="s">
        <v>2</v>
      </c>
      <c r="B84" s="44"/>
      <c r="C84" s="7"/>
      <c r="D84" s="3"/>
      <c r="E84" s="3"/>
      <c r="F84" s="17">
        <f>SUM(F74:F83)</f>
        <v>17224.399999999998</v>
      </c>
      <c r="G84" s="45"/>
      <c r="H84" s="45"/>
      <c r="I84" s="46"/>
      <c r="K84" s="43" t="s">
        <v>2</v>
      </c>
      <c r="L84" s="44"/>
      <c r="M84" s="7"/>
      <c r="N84" s="3"/>
      <c r="O84" s="3"/>
      <c r="P84" s="17">
        <f>SUM(P74:P83)</f>
        <v>18111.1</v>
      </c>
      <c r="Q84" s="45"/>
      <c r="R84" s="45"/>
      <c r="S84" s="46"/>
    </row>
    <row r="85" spans="1:19" s="2" customFormat="1" ht="15" customHeight="1">
      <c r="A85" s="43"/>
      <c r="B85" s="44"/>
      <c r="C85" s="7"/>
      <c r="D85" s="3"/>
      <c r="E85" s="3"/>
      <c r="F85" s="17"/>
      <c r="G85" s="45"/>
      <c r="H85" s="45"/>
      <c r="I85" s="46"/>
      <c r="K85" s="43"/>
      <c r="L85" s="44"/>
      <c r="M85" s="7"/>
      <c r="N85" s="3"/>
      <c r="O85" s="3"/>
      <c r="P85" s="17"/>
      <c r="Q85" s="45"/>
      <c r="R85" s="45"/>
      <c r="S85" s="46"/>
    </row>
    <row r="86" spans="1:19" s="2" customFormat="1" ht="15" customHeight="1">
      <c r="A86" s="50" t="s">
        <v>10</v>
      </c>
      <c r="B86" s="51"/>
      <c r="C86" s="9"/>
      <c r="D86" s="4"/>
      <c r="E86" s="4"/>
      <c r="F86" s="14">
        <f>IF(ISBLANK(F74),"",ROUNDDOWN(F84,-1))</f>
        <v>17220</v>
      </c>
      <c r="G86" s="52"/>
      <c r="H86" s="52"/>
      <c r="I86" s="53"/>
      <c r="K86" s="50" t="s">
        <v>10</v>
      </c>
      <c r="L86" s="51"/>
      <c r="M86" s="9"/>
      <c r="N86" s="4"/>
      <c r="O86" s="4"/>
      <c r="P86" s="14">
        <f>IF(ISBLANK(P74),"",ROUNDDOWN(P84,-1))</f>
        <v>18110</v>
      </c>
      <c r="Q86" s="52"/>
      <c r="R86" s="52"/>
      <c r="S86" s="53"/>
    </row>
    <row r="88" spans="1:19" s="2" customFormat="1" ht="15" customHeight="1">
      <c r="A88" s="23" t="s">
        <v>15</v>
      </c>
      <c r="B88" s="41" t="s">
        <v>52</v>
      </c>
      <c r="C88" s="41"/>
      <c r="D88" s="42" t="s">
        <v>57</v>
      </c>
      <c r="E88" s="42"/>
      <c r="F88" s="16" t="s">
        <v>16</v>
      </c>
      <c r="G88" s="57">
        <v>1300</v>
      </c>
      <c r="H88" s="57"/>
      <c r="I88" s="6"/>
      <c r="K88" s="23" t="s">
        <v>15</v>
      </c>
      <c r="L88" s="41" t="s">
        <v>52</v>
      </c>
      <c r="M88" s="41"/>
      <c r="N88" s="42" t="s">
        <v>57</v>
      </c>
      <c r="O88" s="42"/>
      <c r="P88" s="16" t="s">
        <v>16</v>
      </c>
      <c r="Q88" s="57">
        <v>1400</v>
      </c>
      <c r="R88" s="57"/>
      <c r="S88" s="6"/>
    </row>
    <row r="89" spans="1:19" s="2" customFormat="1" ht="15" customHeight="1">
      <c r="A89" s="43" t="s">
        <v>5</v>
      </c>
      <c r="B89" s="44"/>
      <c r="C89" s="3" t="s">
        <v>11</v>
      </c>
      <c r="D89" s="3" t="s">
        <v>1</v>
      </c>
      <c r="E89" s="3" t="s">
        <v>12</v>
      </c>
      <c r="F89" s="15" t="s">
        <v>4</v>
      </c>
      <c r="G89" s="44" t="s">
        <v>6</v>
      </c>
      <c r="H89" s="44"/>
      <c r="I89" s="54"/>
      <c r="K89" s="43" t="s">
        <v>5</v>
      </c>
      <c r="L89" s="44"/>
      <c r="M89" s="3" t="s">
        <v>11</v>
      </c>
      <c r="N89" s="3" t="s">
        <v>1</v>
      </c>
      <c r="O89" s="3" t="s">
        <v>12</v>
      </c>
      <c r="P89" s="15" t="s">
        <v>4</v>
      </c>
      <c r="Q89" s="44" t="s">
        <v>6</v>
      </c>
      <c r="R89" s="44"/>
      <c r="S89" s="54"/>
    </row>
    <row r="90" spans="1:19" s="2" customFormat="1" ht="15" customHeight="1">
      <c r="A90" s="47" t="s">
        <v>18</v>
      </c>
      <c r="B90" s="48"/>
      <c r="C90" s="10">
        <v>1</v>
      </c>
      <c r="D90" s="3" t="s">
        <v>7</v>
      </c>
      <c r="E90" s="10">
        <v>3910</v>
      </c>
      <c r="F90" s="17">
        <f aca="true" t="shared" si="10" ref="F90:F96">IF(ISBLANK(C90),"",C90*E90)</f>
        <v>3910</v>
      </c>
      <c r="G90" s="45" t="s">
        <v>27</v>
      </c>
      <c r="H90" s="45"/>
      <c r="I90" s="46"/>
      <c r="K90" s="47" t="s">
        <v>18</v>
      </c>
      <c r="L90" s="48"/>
      <c r="M90" s="10">
        <v>1</v>
      </c>
      <c r="N90" s="3" t="s">
        <v>7</v>
      </c>
      <c r="O90" s="10">
        <v>3910</v>
      </c>
      <c r="P90" s="17">
        <f aca="true" t="shared" si="11" ref="P90:P96">IF(ISBLANK(M90),"",M90*O90)</f>
        <v>3910</v>
      </c>
      <c r="Q90" s="45" t="s">
        <v>27</v>
      </c>
      <c r="R90" s="45"/>
      <c r="S90" s="46"/>
    </row>
    <row r="91" spans="1:19" s="2" customFormat="1" ht="15" customHeight="1">
      <c r="A91" s="47" t="s">
        <v>49</v>
      </c>
      <c r="B91" s="48"/>
      <c r="C91" s="13">
        <v>1.3</v>
      </c>
      <c r="D91" s="3" t="s">
        <v>53</v>
      </c>
      <c r="E91" s="10">
        <v>7380</v>
      </c>
      <c r="F91" s="17">
        <f t="shared" si="10"/>
        <v>9594</v>
      </c>
      <c r="G91" s="45" t="s">
        <v>50</v>
      </c>
      <c r="H91" s="45"/>
      <c r="I91" s="46"/>
      <c r="K91" s="47" t="s">
        <v>49</v>
      </c>
      <c r="L91" s="48"/>
      <c r="M91" s="13">
        <v>1.4</v>
      </c>
      <c r="N91" s="3" t="s">
        <v>53</v>
      </c>
      <c r="O91" s="10">
        <v>7380</v>
      </c>
      <c r="P91" s="17">
        <f t="shared" si="11"/>
        <v>10332</v>
      </c>
      <c r="Q91" s="45" t="s">
        <v>50</v>
      </c>
      <c r="R91" s="45"/>
      <c r="S91" s="46"/>
    </row>
    <row r="92" spans="1:19" s="2" customFormat="1" ht="15" customHeight="1">
      <c r="A92" s="47" t="s">
        <v>19</v>
      </c>
      <c r="B92" s="48"/>
      <c r="C92" s="10">
        <v>1</v>
      </c>
      <c r="D92" s="3" t="s">
        <v>7</v>
      </c>
      <c r="E92" s="10">
        <v>1530</v>
      </c>
      <c r="F92" s="17">
        <f t="shared" si="10"/>
        <v>1530</v>
      </c>
      <c r="G92" s="45" t="s">
        <v>27</v>
      </c>
      <c r="H92" s="45"/>
      <c r="I92" s="46"/>
      <c r="K92" s="47" t="s">
        <v>19</v>
      </c>
      <c r="L92" s="48"/>
      <c r="M92" s="10">
        <v>1</v>
      </c>
      <c r="N92" s="3" t="s">
        <v>7</v>
      </c>
      <c r="O92" s="10">
        <v>1530</v>
      </c>
      <c r="P92" s="17">
        <f t="shared" si="11"/>
        <v>1530</v>
      </c>
      <c r="Q92" s="45" t="s">
        <v>27</v>
      </c>
      <c r="R92" s="45"/>
      <c r="S92" s="46"/>
    </row>
    <row r="93" spans="1:19" s="2" customFormat="1" ht="15" customHeight="1">
      <c r="A93" s="47" t="s">
        <v>20</v>
      </c>
      <c r="B93" s="48"/>
      <c r="C93" s="13">
        <v>0.3</v>
      </c>
      <c r="D93" s="3" t="s">
        <v>56</v>
      </c>
      <c r="E93" s="10">
        <f>'土工事単価'!$F$13</f>
        <v>2000</v>
      </c>
      <c r="F93" s="17">
        <f t="shared" si="10"/>
        <v>600</v>
      </c>
      <c r="G93" s="45"/>
      <c r="H93" s="45"/>
      <c r="I93" s="46"/>
      <c r="K93" s="47" t="s">
        <v>20</v>
      </c>
      <c r="L93" s="48"/>
      <c r="M93" s="13">
        <v>0.32</v>
      </c>
      <c r="N93" s="3" t="s">
        <v>56</v>
      </c>
      <c r="O93" s="10">
        <f>'土工事単価'!$F$13</f>
        <v>2000</v>
      </c>
      <c r="P93" s="17">
        <f t="shared" si="11"/>
        <v>640</v>
      </c>
      <c r="Q93" s="45"/>
      <c r="R93" s="45"/>
      <c r="S93" s="46"/>
    </row>
    <row r="94" spans="1:19" s="2" customFormat="1" ht="15" customHeight="1">
      <c r="A94" s="47" t="s">
        <v>21</v>
      </c>
      <c r="B94" s="48"/>
      <c r="C94" s="13">
        <v>0.01</v>
      </c>
      <c r="D94" s="3" t="s">
        <v>13</v>
      </c>
      <c r="E94" s="10">
        <f>'土工事単価'!$O$23</f>
        <v>6740</v>
      </c>
      <c r="F94" s="17">
        <f t="shared" si="10"/>
        <v>67.4</v>
      </c>
      <c r="G94" s="45"/>
      <c r="H94" s="45"/>
      <c r="I94" s="46"/>
      <c r="K94" s="47" t="s">
        <v>21</v>
      </c>
      <c r="L94" s="48"/>
      <c r="M94" s="13">
        <v>0.01</v>
      </c>
      <c r="N94" s="3" t="s">
        <v>13</v>
      </c>
      <c r="O94" s="10">
        <f>'土工事単価'!$O$23</f>
        <v>6740</v>
      </c>
      <c r="P94" s="17">
        <f t="shared" si="11"/>
        <v>67.4</v>
      </c>
      <c r="Q94" s="45"/>
      <c r="R94" s="45"/>
      <c r="S94" s="46"/>
    </row>
    <row r="95" spans="1:19" s="2" customFormat="1" ht="15" customHeight="1">
      <c r="A95" s="47" t="s">
        <v>3</v>
      </c>
      <c r="B95" s="48"/>
      <c r="C95" s="13">
        <v>0.24</v>
      </c>
      <c r="D95" s="3" t="s">
        <v>13</v>
      </c>
      <c r="E95" s="10">
        <f>'土工事単価'!$O$13</f>
        <v>2710</v>
      </c>
      <c r="F95" s="17">
        <f t="shared" si="10"/>
        <v>650.4</v>
      </c>
      <c r="G95" s="45"/>
      <c r="H95" s="45"/>
      <c r="I95" s="46"/>
      <c r="K95" s="47" t="s">
        <v>3</v>
      </c>
      <c r="L95" s="48"/>
      <c r="M95" s="13">
        <v>0.26</v>
      </c>
      <c r="N95" s="3" t="s">
        <v>13</v>
      </c>
      <c r="O95" s="10">
        <f>'土工事単価'!$O$13</f>
        <v>2710</v>
      </c>
      <c r="P95" s="17">
        <f t="shared" si="11"/>
        <v>704.6</v>
      </c>
      <c r="Q95" s="45"/>
      <c r="R95" s="45"/>
      <c r="S95" s="46"/>
    </row>
    <row r="96" spans="1:19" s="2" customFormat="1" ht="15" customHeight="1">
      <c r="A96" s="47" t="s">
        <v>22</v>
      </c>
      <c r="B96" s="48"/>
      <c r="C96" s="13">
        <v>0.06</v>
      </c>
      <c r="D96" s="3" t="s">
        <v>54</v>
      </c>
      <c r="E96" s="10">
        <f>'土工事単価'!$F$23</f>
        <v>3450</v>
      </c>
      <c r="F96" s="17">
        <f t="shared" si="10"/>
        <v>207</v>
      </c>
      <c r="G96" s="45"/>
      <c r="H96" s="45"/>
      <c r="I96" s="46"/>
      <c r="K96" s="47" t="s">
        <v>22</v>
      </c>
      <c r="L96" s="48"/>
      <c r="M96" s="13">
        <v>0.06</v>
      </c>
      <c r="N96" s="3" t="s">
        <v>54</v>
      </c>
      <c r="O96" s="10">
        <f>'土工事単価'!$F$23</f>
        <v>3450</v>
      </c>
      <c r="P96" s="17">
        <f t="shared" si="11"/>
        <v>207</v>
      </c>
      <c r="Q96" s="45"/>
      <c r="R96" s="45"/>
      <c r="S96" s="46"/>
    </row>
    <row r="97" spans="1:19" s="2" customFormat="1" ht="15" customHeight="1">
      <c r="A97" s="47" t="s">
        <v>23</v>
      </c>
      <c r="B97" s="48"/>
      <c r="C97" s="13">
        <v>1</v>
      </c>
      <c r="D97" s="3" t="s">
        <v>26</v>
      </c>
      <c r="E97" s="10"/>
      <c r="F97" s="17">
        <f>(F90+F92)*0.1</f>
        <v>544</v>
      </c>
      <c r="G97" s="45" t="s">
        <v>24</v>
      </c>
      <c r="H97" s="45"/>
      <c r="I97" s="46"/>
      <c r="K97" s="47" t="s">
        <v>23</v>
      </c>
      <c r="L97" s="48"/>
      <c r="M97" s="13">
        <v>1</v>
      </c>
      <c r="N97" s="3" t="s">
        <v>26</v>
      </c>
      <c r="O97" s="10"/>
      <c r="P97" s="17">
        <f>(P90+P92)*0.1</f>
        <v>544</v>
      </c>
      <c r="Q97" s="45" t="s">
        <v>24</v>
      </c>
      <c r="R97" s="45"/>
      <c r="S97" s="46"/>
    </row>
    <row r="98" spans="1:19" s="2" customFormat="1" ht="15" customHeight="1">
      <c r="A98" s="47" t="s">
        <v>17</v>
      </c>
      <c r="B98" s="48"/>
      <c r="C98" s="7">
        <v>0.12</v>
      </c>
      <c r="D98" s="3" t="s">
        <v>9</v>
      </c>
      <c r="E98" s="18">
        <v>15600</v>
      </c>
      <c r="F98" s="17">
        <f>C98*E98</f>
        <v>1872</v>
      </c>
      <c r="G98" s="45" t="s">
        <v>29</v>
      </c>
      <c r="H98" s="45"/>
      <c r="I98" s="46"/>
      <c r="K98" s="47" t="s">
        <v>17</v>
      </c>
      <c r="L98" s="48"/>
      <c r="M98" s="7">
        <v>0.12</v>
      </c>
      <c r="N98" s="3" t="s">
        <v>9</v>
      </c>
      <c r="O98" s="18">
        <v>15600</v>
      </c>
      <c r="P98" s="17">
        <f>M98*O98</f>
        <v>1872</v>
      </c>
      <c r="Q98" s="45" t="s">
        <v>29</v>
      </c>
      <c r="R98" s="45"/>
      <c r="S98" s="46"/>
    </row>
    <row r="99" spans="1:19" s="2" customFormat="1" ht="15" customHeight="1">
      <c r="A99" s="47" t="s">
        <v>14</v>
      </c>
      <c r="B99" s="48"/>
      <c r="C99" s="7">
        <v>1</v>
      </c>
      <c r="D99" s="3" t="s">
        <v>26</v>
      </c>
      <c r="E99" s="18"/>
      <c r="F99" s="17">
        <f>F98*0.1</f>
        <v>187.20000000000002</v>
      </c>
      <c r="G99" s="45" t="s">
        <v>25</v>
      </c>
      <c r="H99" s="45"/>
      <c r="I99" s="46"/>
      <c r="K99" s="47" t="s">
        <v>14</v>
      </c>
      <c r="L99" s="48"/>
      <c r="M99" s="7">
        <v>1</v>
      </c>
      <c r="N99" s="3" t="s">
        <v>26</v>
      </c>
      <c r="O99" s="18"/>
      <c r="P99" s="17">
        <f>P98*0.1</f>
        <v>187.20000000000002</v>
      </c>
      <c r="Q99" s="45" t="s">
        <v>25</v>
      </c>
      <c r="R99" s="45"/>
      <c r="S99" s="46"/>
    </row>
    <row r="100" spans="1:19" s="2" customFormat="1" ht="15" customHeight="1">
      <c r="A100" s="43" t="s">
        <v>2</v>
      </c>
      <c r="B100" s="44"/>
      <c r="C100" s="7"/>
      <c r="D100" s="3"/>
      <c r="E100" s="3"/>
      <c r="F100" s="17">
        <f>SUM(F90:F99)</f>
        <v>19162</v>
      </c>
      <c r="G100" s="45"/>
      <c r="H100" s="45"/>
      <c r="I100" s="46"/>
      <c r="K100" s="43" t="s">
        <v>2</v>
      </c>
      <c r="L100" s="44"/>
      <c r="M100" s="7"/>
      <c r="N100" s="3"/>
      <c r="O100" s="3"/>
      <c r="P100" s="17">
        <f>SUM(P90:P99)</f>
        <v>19994.2</v>
      </c>
      <c r="Q100" s="45"/>
      <c r="R100" s="45"/>
      <c r="S100" s="46"/>
    </row>
    <row r="101" spans="1:19" s="2" customFormat="1" ht="15" customHeight="1">
      <c r="A101" s="43"/>
      <c r="B101" s="44"/>
      <c r="C101" s="7"/>
      <c r="D101" s="3"/>
      <c r="E101" s="3"/>
      <c r="F101" s="17"/>
      <c r="G101" s="45"/>
      <c r="H101" s="45"/>
      <c r="I101" s="46"/>
      <c r="K101" s="43"/>
      <c r="L101" s="44"/>
      <c r="M101" s="7"/>
      <c r="N101" s="3"/>
      <c r="O101" s="3"/>
      <c r="P101" s="17"/>
      <c r="Q101" s="45"/>
      <c r="R101" s="45"/>
      <c r="S101" s="46"/>
    </row>
    <row r="102" spans="1:19" s="2" customFormat="1" ht="15" customHeight="1">
      <c r="A102" s="50" t="s">
        <v>10</v>
      </c>
      <c r="B102" s="51"/>
      <c r="C102" s="9"/>
      <c r="D102" s="4"/>
      <c r="E102" s="4"/>
      <c r="F102" s="14">
        <f>IF(ISBLANK(F90),"",ROUNDDOWN(F100,-1))</f>
        <v>19160</v>
      </c>
      <c r="G102" s="52"/>
      <c r="H102" s="52"/>
      <c r="I102" s="53"/>
      <c r="K102" s="50" t="s">
        <v>10</v>
      </c>
      <c r="L102" s="51"/>
      <c r="M102" s="9"/>
      <c r="N102" s="4"/>
      <c r="O102" s="4"/>
      <c r="P102" s="14">
        <f>IF(ISBLANK(P90),"",ROUNDDOWN(P100,-1))</f>
        <v>19990</v>
      </c>
      <c r="Q102" s="52"/>
      <c r="R102" s="52"/>
      <c r="S102" s="53"/>
    </row>
    <row r="103" spans="1:19" s="37" customFormat="1" ht="18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38" t="s">
        <v>38</v>
      </c>
      <c r="R103" s="38">
        <v>4</v>
      </c>
      <c r="S103" s="39"/>
    </row>
    <row r="104" spans="1:19" s="37" customFormat="1" ht="15" customHeight="1">
      <c r="A104" s="56" t="s">
        <v>28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 spans="1:19" s="37" customFormat="1" ht="1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s="2" customFormat="1" ht="15" customHeight="1">
      <c r="A106" s="23" t="s">
        <v>15</v>
      </c>
      <c r="B106" s="41" t="s">
        <v>52</v>
      </c>
      <c r="C106" s="41"/>
      <c r="D106" s="42" t="s">
        <v>57</v>
      </c>
      <c r="E106" s="42"/>
      <c r="F106" s="16" t="s">
        <v>16</v>
      </c>
      <c r="G106" s="57">
        <v>1500</v>
      </c>
      <c r="H106" s="57"/>
      <c r="I106" s="6"/>
      <c r="K106" s="21"/>
      <c r="L106" s="58"/>
      <c r="M106" s="58"/>
      <c r="N106" s="44"/>
      <c r="O106" s="44"/>
      <c r="P106" s="34"/>
      <c r="Q106" s="59"/>
      <c r="R106" s="59"/>
      <c r="S106" s="21"/>
    </row>
    <row r="107" spans="1:19" s="2" customFormat="1" ht="15" customHeight="1">
      <c r="A107" s="43" t="s">
        <v>5</v>
      </c>
      <c r="B107" s="44"/>
      <c r="C107" s="3" t="s">
        <v>11</v>
      </c>
      <c r="D107" s="3" t="s">
        <v>1</v>
      </c>
      <c r="E107" s="3" t="s">
        <v>12</v>
      </c>
      <c r="F107" s="15" t="s">
        <v>4</v>
      </c>
      <c r="G107" s="44" t="s">
        <v>6</v>
      </c>
      <c r="H107" s="44"/>
      <c r="I107" s="54"/>
      <c r="K107" s="44"/>
      <c r="L107" s="44"/>
      <c r="M107" s="3"/>
      <c r="N107" s="3"/>
      <c r="O107" s="3"/>
      <c r="P107" s="15"/>
      <c r="Q107" s="44"/>
      <c r="R107" s="44"/>
      <c r="S107" s="44"/>
    </row>
    <row r="108" spans="1:19" s="2" customFormat="1" ht="15" customHeight="1">
      <c r="A108" s="47" t="s">
        <v>18</v>
      </c>
      <c r="B108" s="48"/>
      <c r="C108" s="10">
        <v>1</v>
      </c>
      <c r="D108" s="3" t="s">
        <v>7</v>
      </c>
      <c r="E108" s="10">
        <v>3910</v>
      </c>
      <c r="F108" s="17">
        <f aca="true" t="shared" si="12" ref="F108:F114">IF(ISBLANK(C108),"",C108*E108)</f>
        <v>3910</v>
      </c>
      <c r="G108" s="45" t="s">
        <v>27</v>
      </c>
      <c r="H108" s="45"/>
      <c r="I108" s="46"/>
      <c r="K108" s="48"/>
      <c r="L108" s="48"/>
      <c r="M108" s="10"/>
      <c r="N108" s="3"/>
      <c r="O108" s="10"/>
      <c r="P108" s="17"/>
      <c r="Q108" s="45"/>
      <c r="R108" s="45"/>
      <c r="S108" s="45"/>
    </row>
    <row r="109" spans="1:19" s="2" customFormat="1" ht="15" customHeight="1">
      <c r="A109" s="47" t="s">
        <v>49</v>
      </c>
      <c r="B109" s="48"/>
      <c r="C109" s="13">
        <v>1.5</v>
      </c>
      <c r="D109" s="3" t="s">
        <v>53</v>
      </c>
      <c r="E109" s="10">
        <v>7380</v>
      </c>
      <c r="F109" s="17">
        <f t="shared" si="12"/>
        <v>11070</v>
      </c>
      <c r="G109" s="45" t="s">
        <v>50</v>
      </c>
      <c r="H109" s="45"/>
      <c r="I109" s="46"/>
      <c r="K109" s="48"/>
      <c r="L109" s="48"/>
      <c r="M109" s="13"/>
      <c r="N109" s="3"/>
      <c r="O109" s="10"/>
      <c r="P109" s="17"/>
      <c r="Q109" s="45"/>
      <c r="R109" s="45"/>
      <c r="S109" s="45"/>
    </row>
    <row r="110" spans="1:19" s="2" customFormat="1" ht="15" customHeight="1">
      <c r="A110" s="47" t="s">
        <v>19</v>
      </c>
      <c r="B110" s="48"/>
      <c r="C110" s="10">
        <v>1</v>
      </c>
      <c r="D110" s="3" t="s">
        <v>7</v>
      </c>
      <c r="E110" s="10">
        <v>1530</v>
      </c>
      <c r="F110" s="17">
        <f t="shared" si="12"/>
        <v>1530</v>
      </c>
      <c r="G110" s="45" t="s">
        <v>27</v>
      </c>
      <c r="H110" s="45"/>
      <c r="I110" s="46"/>
      <c r="K110" s="48"/>
      <c r="L110" s="48"/>
      <c r="M110" s="10"/>
      <c r="N110" s="3"/>
      <c r="O110" s="10"/>
      <c r="P110" s="17"/>
      <c r="Q110" s="45"/>
      <c r="R110" s="45"/>
      <c r="S110" s="45"/>
    </row>
    <row r="111" spans="1:19" s="2" customFormat="1" ht="15" customHeight="1">
      <c r="A111" s="47" t="s">
        <v>20</v>
      </c>
      <c r="B111" s="48"/>
      <c r="C111" s="13">
        <v>0.35</v>
      </c>
      <c r="D111" s="3" t="s">
        <v>56</v>
      </c>
      <c r="E111" s="10">
        <f>'土工事単価'!$F$13</f>
        <v>2000</v>
      </c>
      <c r="F111" s="17">
        <f t="shared" si="12"/>
        <v>700</v>
      </c>
      <c r="G111" s="45"/>
      <c r="H111" s="45"/>
      <c r="I111" s="46"/>
      <c r="K111" s="48"/>
      <c r="L111" s="48"/>
      <c r="M111" s="13"/>
      <c r="N111" s="3"/>
      <c r="O111" s="10"/>
      <c r="P111" s="17"/>
      <c r="Q111" s="45"/>
      <c r="R111" s="45"/>
      <c r="S111" s="45"/>
    </row>
    <row r="112" spans="1:19" s="2" customFormat="1" ht="15" customHeight="1">
      <c r="A112" s="47" t="s">
        <v>21</v>
      </c>
      <c r="B112" s="48"/>
      <c r="C112" s="13">
        <v>0.01</v>
      </c>
      <c r="D112" s="3" t="s">
        <v>13</v>
      </c>
      <c r="E112" s="10">
        <f>'土工事単価'!$O$23</f>
        <v>6740</v>
      </c>
      <c r="F112" s="17">
        <f t="shared" si="12"/>
        <v>67.4</v>
      </c>
      <c r="G112" s="45"/>
      <c r="H112" s="45"/>
      <c r="I112" s="46"/>
      <c r="K112" s="48"/>
      <c r="L112" s="48"/>
      <c r="M112" s="13"/>
      <c r="N112" s="3"/>
      <c r="O112" s="10"/>
      <c r="P112" s="17"/>
      <c r="Q112" s="45"/>
      <c r="R112" s="45"/>
      <c r="S112" s="45"/>
    </row>
    <row r="113" spans="1:19" s="2" customFormat="1" ht="15" customHeight="1">
      <c r="A113" s="47" t="s">
        <v>3</v>
      </c>
      <c r="B113" s="48"/>
      <c r="C113" s="13">
        <v>0.28</v>
      </c>
      <c r="D113" s="3" t="s">
        <v>13</v>
      </c>
      <c r="E113" s="10">
        <f>'土工事単価'!$O$13</f>
        <v>2710</v>
      </c>
      <c r="F113" s="17">
        <f t="shared" si="12"/>
        <v>758.8000000000001</v>
      </c>
      <c r="G113" s="45"/>
      <c r="H113" s="45"/>
      <c r="I113" s="46"/>
      <c r="K113" s="48"/>
      <c r="L113" s="48"/>
      <c r="M113" s="13"/>
      <c r="N113" s="3"/>
      <c r="O113" s="10"/>
      <c r="P113" s="17"/>
      <c r="Q113" s="45"/>
      <c r="R113" s="45"/>
      <c r="S113" s="45"/>
    </row>
    <row r="114" spans="1:19" s="2" customFormat="1" ht="15" customHeight="1">
      <c r="A114" s="47" t="s">
        <v>22</v>
      </c>
      <c r="B114" s="48"/>
      <c r="C114" s="13">
        <v>0.07</v>
      </c>
      <c r="D114" s="3" t="s">
        <v>54</v>
      </c>
      <c r="E114" s="10">
        <f>'土工事単価'!$F$23</f>
        <v>3450</v>
      </c>
      <c r="F114" s="17">
        <f t="shared" si="12"/>
        <v>241.50000000000003</v>
      </c>
      <c r="G114" s="45"/>
      <c r="H114" s="45"/>
      <c r="I114" s="46"/>
      <c r="K114" s="48"/>
      <c r="L114" s="48"/>
      <c r="M114" s="13"/>
      <c r="N114" s="3"/>
      <c r="O114" s="10"/>
      <c r="P114" s="17"/>
      <c r="Q114" s="45"/>
      <c r="R114" s="45"/>
      <c r="S114" s="45"/>
    </row>
    <row r="115" spans="1:19" s="2" customFormat="1" ht="15" customHeight="1">
      <c r="A115" s="47" t="s">
        <v>23</v>
      </c>
      <c r="B115" s="48"/>
      <c r="C115" s="13">
        <v>1</v>
      </c>
      <c r="D115" s="3" t="s">
        <v>26</v>
      </c>
      <c r="E115" s="10"/>
      <c r="F115" s="17">
        <f>(F108+F110)*0.1</f>
        <v>544</v>
      </c>
      <c r="G115" s="45" t="s">
        <v>24</v>
      </c>
      <c r="H115" s="45"/>
      <c r="I115" s="46"/>
      <c r="K115" s="48"/>
      <c r="L115" s="48"/>
      <c r="M115" s="13"/>
      <c r="N115" s="3"/>
      <c r="O115" s="10"/>
      <c r="P115" s="17"/>
      <c r="Q115" s="45"/>
      <c r="R115" s="45"/>
      <c r="S115" s="45"/>
    </row>
    <row r="116" spans="1:19" s="2" customFormat="1" ht="15" customHeight="1">
      <c r="A116" s="47" t="s">
        <v>17</v>
      </c>
      <c r="B116" s="48"/>
      <c r="C116" s="7">
        <v>0.12</v>
      </c>
      <c r="D116" s="3" t="s">
        <v>9</v>
      </c>
      <c r="E116" s="18">
        <v>15600</v>
      </c>
      <c r="F116" s="17">
        <f>C116*E116</f>
        <v>1872</v>
      </c>
      <c r="G116" s="45" t="s">
        <v>29</v>
      </c>
      <c r="H116" s="45"/>
      <c r="I116" s="46"/>
      <c r="K116" s="48"/>
      <c r="L116" s="48"/>
      <c r="M116" s="7"/>
      <c r="N116" s="3"/>
      <c r="O116" s="18"/>
      <c r="P116" s="17"/>
      <c r="Q116" s="45"/>
      <c r="R116" s="45"/>
      <c r="S116" s="45"/>
    </row>
    <row r="117" spans="1:19" s="2" customFormat="1" ht="15" customHeight="1">
      <c r="A117" s="47" t="s">
        <v>14</v>
      </c>
      <c r="B117" s="48"/>
      <c r="C117" s="7">
        <v>1</v>
      </c>
      <c r="D117" s="3" t="s">
        <v>26</v>
      </c>
      <c r="E117" s="18"/>
      <c r="F117" s="17">
        <f>F116*0.1</f>
        <v>187.20000000000002</v>
      </c>
      <c r="G117" s="45" t="s">
        <v>25</v>
      </c>
      <c r="H117" s="45"/>
      <c r="I117" s="46"/>
      <c r="K117" s="48"/>
      <c r="L117" s="48"/>
      <c r="M117" s="7"/>
      <c r="N117" s="3"/>
      <c r="O117" s="18"/>
      <c r="P117" s="17"/>
      <c r="Q117" s="45"/>
      <c r="R117" s="45"/>
      <c r="S117" s="45"/>
    </row>
    <row r="118" spans="1:19" s="2" customFormat="1" ht="15" customHeight="1">
      <c r="A118" s="43" t="s">
        <v>2</v>
      </c>
      <c r="B118" s="44"/>
      <c r="C118" s="7"/>
      <c r="D118" s="3"/>
      <c r="E118" s="3"/>
      <c r="F118" s="17">
        <f>SUM(F108:F117)</f>
        <v>20880.9</v>
      </c>
      <c r="G118" s="45"/>
      <c r="H118" s="45"/>
      <c r="I118" s="46"/>
      <c r="K118" s="44"/>
      <c r="L118" s="44"/>
      <c r="M118" s="7"/>
      <c r="N118" s="3"/>
      <c r="O118" s="3"/>
      <c r="P118" s="17"/>
      <c r="Q118" s="45"/>
      <c r="R118" s="45"/>
      <c r="S118" s="45"/>
    </row>
    <row r="119" spans="1:19" s="2" customFormat="1" ht="15" customHeight="1">
      <c r="A119" s="43"/>
      <c r="B119" s="44"/>
      <c r="C119" s="7"/>
      <c r="D119" s="3"/>
      <c r="E119" s="3"/>
      <c r="F119" s="17"/>
      <c r="G119" s="45"/>
      <c r="H119" s="45"/>
      <c r="I119" s="46"/>
      <c r="K119" s="44"/>
      <c r="L119" s="44"/>
      <c r="M119" s="7"/>
      <c r="N119" s="3"/>
      <c r="O119" s="3"/>
      <c r="P119" s="17"/>
      <c r="Q119" s="45"/>
      <c r="R119" s="45"/>
      <c r="S119" s="45"/>
    </row>
    <row r="120" spans="1:19" s="2" customFormat="1" ht="15" customHeight="1">
      <c r="A120" s="50" t="s">
        <v>10</v>
      </c>
      <c r="B120" s="51"/>
      <c r="C120" s="9"/>
      <c r="D120" s="4"/>
      <c r="E120" s="4"/>
      <c r="F120" s="14">
        <f>IF(ISBLANK(F108),"",ROUNDDOWN(F118,-1))</f>
        <v>20880</v>
      </c>
      <c r="G120" s="52"/>
      <c r="H120" s="52"/>
      <c r="I120" s="53"/>
      <c r="K120" s="48"/>
      <c r="L120" s="48"/>
      <c r="M120" s="7"/>
      <c r="N120" s="3"/>
      <c r="O120" s="3"/>
      <c r="P120" s="17"/>
      <c r="Q120" s="45"/>
      <c r="R120" s="45"/>
      <c r="S120" s="45"/>
    </row>
    <row r="121" spans="17:19" ht="15" customHeight="1">
      <c r="Q121" s="35"/>
      <c r="R121" s="35"/>
      <c r="S121" s="35"/>
    </row>
    <row r="137" spans="1:19" s="37" customFormat="1" ht="18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38" t="s">
        <v>38</v>
      </c>
      <c r="R137" s="38">
        <v>5</v>
      </c>
      <c r="S137" s="39"/>
    </row>
    <row r="138" spans="1:19" s="37" customFormat="1" ht="15" customHeight="1">
      <c r="A138" s="56" t="s">
        <v>28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 s="37" customFormat="1" ht="1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s="2" customFormat="1" ht="15" customHeight="1">
      <c r="A140" s="23" t="s">
        <v>15</v>
      </c>
      <c r="B140" s="41" t="s">
        <v>51</v>
      </c>
      <c r="C140" s="41"/>
      <c r="D140" s="42" t="s">
        <v>57</v>
      </c>
      <c r="E140" s="42"/>
      <c r="F140" s="16" t="s">
        <v>16</v>
      </c>
      <c r="G140" s="49">
        <v>300</v>
      </c>
      <c r="H140" s="49"/>
      <c r="I140" s="6"/>
      <c r="K140" s="23" t="s">
        <v>15</v>
      </c>
      <c r="L140" s="41" t="s">
        <v>51</v>
      </c>
      <c r="M140" s="41"/>
      <c r="N140" s="42" t="s">
        <v>57</v>
      </c>
      <c r="O140" s="42"/>
      <c r="P140" s="16" t="s">
        <v>16</v>
      </c>
      <c r="Q140" s="49">
        <v>400</v>
      </c>
      <c r="R140" s="49"/>
      <c r="S140" s="6"/>
    </row>
    <row r="141" spans="1:19" s="2" customFormat="1" ht="15" customHeight="1">
      <c r="A141" s="43" t="s">
        <v>5</v>
      </c>
      <c r="B141" s="44"/>
      <c r="C141" s="3" t="s">
        <v>11</v>
      </c>
      <c r="D141" s="3" t="s">
        <v>1</v>
      </c>
      <c r="E141" s="3" t="s">
        <v>12</v>
      </c>
      <c r="F141" s="15" t="s">
        <v>4</v>
      </c>
      <c r="G141" s="44" t="s">
        <v>6</v>
      </c>
      <c r="H141" s="44"/>
      <c r="I141" s="54"/>
      <c r="K141" s="43" t="s">
        <v>5</v>
      </c>
      <c r="L141" s="44"/>
      <c r="M141" s="3" t="s">
        <v>11</v>
      </c>
      <c r="N141" s="3" t="s">
        <v>1</v>
      </c>
      <c r="O141" s="3" t="s">
        <v>12</v>
      </c>
      <c r="P141" s="15" t="s">
        <v>4</v>
      </c>
      <c r="Q141" s="44" t="s">
        <v>6</v>
      </c>
      <c r="R141" s="44"/>
      <c r="S141" s="54"/>
    </row>
    <row r="142" spans="1:19" s="2" customFormat="1" ht="15" customHeight="1">
      <c r="A142" s="47" t="s">
        <v>18</v>
      </c>
      <c r="B142" s="48"/>
      <c r="C142" s="10">
        <v>1</v>
      </c>
      <c r="D142" s="3" t="s">
        <v>7</v>
      </c>
      <c r="E142" s="10">
        <v>4860</v>
      </c>
      <c r="F142" s="17">
        <f aca="true" t="shared" si="13" ref="F142:F148">IF(ISBLANK(C142),"",C142*E142)</f>
        <v>4860</v>
      </c>
      <c r="G142" s="45" t="s">
        <v>27</v>
      </c>
      <c r="H142" s="45"/>
      <c r="I142" s="46"/>
      <c r="K142" s="47" t="s">
        <v>18</v>
      </c>
      <c r="L142" s="48"/>
      <c r="M142" s="10">
        <v>1</v>
      </c>
      <c r="N142" s="3" t="s">
        <v>7</v>
      </c>
      <c r="O142" s="10">
        <v>4860</v>
      </c>
      <c r="P142" s="17">
        <f aca="true" t="shared" si="14" ref="P142:P148">IF(ISBLANK(M142),"",M142*O142)</f>
        <v>4860</v>
      </c>
      <c r="Q142" s="45" t="s">
        <v>27</v>
      </c>
      <c r="R142" s="45"/>
      <c r="S142" s="46"/>
    </row>
    <row r="143" spans="1:19" s="2" customFormat="1" ht="15" customHeight="1">
      <c r="A143" s="47" t="s">
        <v>49</v>
      </c>
      <c r="B143" s="48"/>
      <c r="C143" s="13">
        <v>0.3</v>
      </c>
      <c r="D143" s="3" t="s">
        <v>53</v>
      </c>
      <c r="E143" s="10">
        <v>7380</v>
      </c>
      <c r="F143" s="17">
        <f t="shared" si="13"/>
        <v>2214</v>
      </c>
      <c r="G143" s="45" t="s">
        <v>50</v>
      </c>
      <c r="H143" s="45"/>
      <c r="I143" s="46"/>
      <c r="K143" s="47" t="s">
        <v>49</v>
      </c>
      <c r="L143" s="48"/>
      <c r="M143" s="13">
        <v>0.4</v>
      </c>
      <c r="N143" s="3" t="s">
        <v>53</v>
      </c>
      <c r="O143" s="10">
        <v>7380</v>
      </c>
      <c r="P143" s="17">
        <f t="shared" si="14"/>
        <v>2952</v>
      </c>
      <c r="Q143" s="45" t="s">
        <v>50</v>
      </c>
      <c r="R143" s="45"/>
      <c r="S143" s="46"/>
    </row>
    <row r="144" spans="1:19" s="2" customFormat="1" ht="15" customHeight="1">
      <c r="A144" s="47" t="s">
        <v>19</v>
      </c>
      <c r="B144" s="48"/>
      <c r="C144" s="10">
        <v>1</v>
      </c>
      <c r="D144" s="3" t="s">
        <v>7</v>
      </c>
      <c r="E144" s="10">
        <v>1530</v>
      </c>
      <c r="F144" s="17">
        <f t="shared" si="13"/>
        <v>1530</v>
      </c>
      <c r="G144" s="45" t="s">
        <v>27</v>
      </c>
      <c r="H144" s="45"/>
      <c r="I144" s="46"/>
      <c r="K144" s="47" t="s">
        <v>19</v>
      </c>
      <c r="L144" s="48"/>
      <c r="M144" s="10">
        <v>1</v>
      </c>
      <c r="N144" s="3" t="s">
        <v>7</v>
      </c>
      <c r="O144" s="10">
        <v>1530</v>
      </c>
      <c r="P144" s="17">
        <f t="shared" si="14"/>
        <v>1530</v>
      </c>
      <c r="Q144" s="45" t="s">
        <v>27</v>
      </c>
      <c r="R144" s="45"/>
      <c r="S144" s="46"/>
    </row>
    <row r="145" spans="1:19" s="2" customFormat="1" ht="15" customHeight="1">
      <c r="A145" s="47" t="s">
        <v>20</v>
      </c>
      <c r="B145" s="48"/>
      <c r="C145" s="13">
        <v>0.07</v>
      </c>
      <c r="D145" s="3" t="s">
        <v>56</v>
      </c>
      <c r="E145" s="10">
        <f>'土工事単価'!$F$13</f>
        <v>2000</v>
      </c>
      <c r="F145" s="17">
        <f t="shared" si="13"/>
        <v>140</v>
      </c>
      <c r="G145" s="45"/>
      <c r="H145" s="45"/>
      <c r="I145" s="46"/>
      <c r="K145" s="47" t="s">
        <v>20</v>
      </c>
      <c r="L145" s="48"/>
      <c r="M145" s="13">
        <v>0.09</v>
      </c>
      <c r="N145" s="3" t="s">
        <v>56</v>
      </c>
      <c r="O145" s="10">
        <f>'土工事単価'!$F$13</f>
        <v>2000</v>
      </c>
      <c r="P145" s="17">
        <f t="shared" si="14"/>
        <v>180</v>
      </c>
      <c r="Q145" s="45"/>
      <c r="R145" s="45"/>
      <c r="S145" s="46"/>
    </row>
    <row r="146" spans="1:19" s="2" customFormat="1" ht="15" customHeight="1">
      <c r="A146" s="47" t="s">
        <v>21</v>
      </c>
      <c r="B146" s="48"/>
      <c r="C146" s="13">
        <v>0.01</v>
      </c>
      <c r="D146" s="3" t="s">
        <v>13</v>
      </c>
      <c r="E146" s="10">
        <f>'土工事単価'!$O$23</f>
        <v>6740</v>
      </c>
      <c r="F146" s="17">
        <f t="shared" si="13"/>
        <v>67.4</v>
      </c>
      <c r="G146" s="45"/>
      <c r="H146" s="45"/>
      <c r="I146" s="46"/>
      <c r="K146" s="47" t="s">
        <v>21</v>
      </c>
      <c r="L146" s="48"/>
      <c r="M146" s="13">
        <v>0.01</v>
      </c>
      <c r="N146" s="3" t="s">
        <v>13</v>
      </c>
      <c r="O146" s="10">
        <f>'土工事単価'!$O$23</f>
        <v>6740</v>
      </c>
      <c r="P146" s="17">
        <f t="shared" si="14"/>
        <v>67.4</v>
      </c>
      <c r="Q146" s="45"/>
      <c r="R146" s="45"/>
      <c r="S146" s="46"/>
    </row>
    <row r="147" spans="1:19" s="2" customFormat="1" ht="15" customHeight="1">
      <c r="A147" s="47" t="s">
        <v>3</v>
      </c>
      <c r="B147" s="48"/>
      <c r="C147" s="13">
        <v>0.05</v>
      </c>
      <c r="D147" s="3" t="s">
        <v>13</v>
      </c>
      <c r="E147" s="10">
        <f>'土工事単価'!$O$13</f>
        <v>2710</v>
      </c>
      <c r="F147" s="17">
        <f t="shared" si="13"/>
        <v>135.5</v>
      </c>
      <c r="G147" s="45"/>
      <c r="H147" s="45"/>
      <c r="I147" s="46"/>
      <c r="K147" s="47" t="s">
        <v>3</v>
      </c>
      <c r="L147" s="48"/>
      <c r="M147" s="13">
        <v>0.07</v>
      </c>
      <c r="N147" s="3" t="s">
        <v>13</v>
      </c>
      <c r="O147" s="10">
        <f>'土工事単価'!$O$13</f>
        <v>2710</v>
      </c>
      <c r="P147" s="17">
        <f t="shared" si="14"/>
        <v>189.70000000000002</v>
      </c>
      <c r="Q147" s="45"/>
      <c r="R147" s="45"/>
      <c r="S147" s="46"/>
    </row>
    <row r="148" spans="1:19" s="2" customFormat="1" ht="15" customHeight="1">
      <c r="A148" s="47" t="s">
        <v>22</v>
      </c>
      <c r="B148" s="48"/>
      <c r="C148" s="13">
        <v>0.02</v>
      </c>
      <c r="D148" s="3" t="s">
        <v>54</v>
      </c>
      <c r="E148" s="10">
        <f>'土工事単価'!$F$23</f>
        <v>3450</v>
      </c>
      <c r="F148" s="17">
        <f t="shared" si="13"/>
        <v>69</v>
      </c>
      <c r="G148" s="45"/>
      <c r="H148" s="45"/>
      <c r="I148" s="46"/>
      <c r="K148" s="47" t="s">
        <v>22</v>
      </c>
      <c r="L148" s="48"/>
      <c r="M148" s="13">
        <v>0.02</v>
      </c>
      <c r="N148" s="3" t="s">
        <v>54</v>
      </c>
      <c r="O148" s="10">
        <f>'土工事単価'!$F$23</f>
        <v>3450</v>
      </c>
      <c r="P148" s="17">
        <f t="shared" si="14"/>
        <v>69</v>
      </c>
      <c r="Q148" s="45"/>
      <c r="R148" s="45"/>
      <c r="S148" s="46"/>
    </row>
    <row r="149" spans="1:19" s="2" customFormat="1" ht="15" customHeight="1">
      <c r="A149" s="47" t="s">
        <v>23</v>
      </c>
      <c r="B149" s="48"/>
      <c r="C149" s="13">
        <v>1</v>
      </c>
      <c r="D149" s="3" t="s">
        <v>26</v>
      </c>
      <c r="E149" s="10"/>
      <c r="F149" s="17">
        <f>(F142+F144)*0.1</f>
        <v>639</v>
      </c>
      <c r="G149" s="45" t="s">
        <v>24</v>
      </c>
      <c r="H149" s="45"/>
      <c r="I149" s="46"/>
      <c r="K149" s="47" t="s">
        <v>23</v>
      </c>
      <c r="L149" s="48"/>
      <c r="M149" s="13">
        <v>1</v>
      </c>
      <c r="N149" s="3" t="s">
        <v>26</v>
      </c>
      <c r="O149" s="10"/>
      <c r="P149" s="17">
        <f>(P142+P144)*0.1</f>
        <v>639</v>
      </c>
      <c r="Q149" s="45" t="s">
        <v>24</v>
      </c>
      <c r="R149" s="45"/>
      <c r="S149" s="46"/>
    </row>
    <row r="150" spans="1:19" s="2" customFormat="1" ht="15" customHeight="1">
      <c r="A150" s="47" t="s">
        <v>17</v>
      </c>
      <c r="B150" s="48"/>
      <c r="C150" s="7">
        <v>0.09</v>
      </c>
      <c r="D150" s="3" t="s">
        <v>9</v>
      </c>
      <c r="E150" s="18">
        <v>15600</v>
      </c>
      <c r="F150" s="17">
        <f>C150*E150</f>
        <v>1404</v>
      </c>
      <c r="G150" s="45" t="s">
        <v>29</v>
      </c>
      <c r="H150" s="45"/>
      <c r="I150" s="46"/>
      <c r="K150" s="47" t="s">
        <v>17</v>
      </c>
      <c r="L150" s="48"/>
      <c r="M150" s="7">
        <v>0.09</v>
      </c>
      <c r="N150" s="3" t="s">
        <v>9</v>
      </c>
      <c r="O150" s="18">
        <v>15600</v>
      </c>
      <c r="P150" s="17">
        <f>M150*O150</f>
        <v>1404</v>
      </c>
      <c r="Q150" s="45" t="s">
        <v>29</v>
      </c>
      <c r="R150" s="45"/>
      <c r="S150" s="46"/>
    </row>
    <row r="151" spans="1:19" s="2" customFormat="1" ht="15" customHeight="1">
      <c r="A151" s="47" t="s">
        <v>14</v>
      </c>
      <c r="B151" s="48"/>
      <c r="C151" s="7">
        <v>1</v>
      </c>
      <c r="D151" s="3" t="s">
        <v>26</v>
      </c>
      <c r="E151" s="18"/>
      <c r="F151" s="17">
        <f>F150*0.1</f>
        <v>140.4</v>
      </c>
      <c r="G151" s="45" t="s">
        <v>25</v>
      </c>
      <c r="H151" s="45"/>
      <c r="I151" s="46"/>
      <c r="K151" s="47" t="s">
        <v>14</v>
      </c>
      <c r="L151" s="48"/>
      <c r="M151" s="7">
        <v>1</v>
      </c>
      <c r="N151" s="3" t="s">
        <v>26</v>
      </c>
      <c r="O151" s="18"/>
      <c r="P151" s="17">
        <f>P150*0.1</f>
        <v>140.4</v>
      </c>
      <c r="Q151" s="45" t="s">
        <v>25</v>
      </c>
      <c r="R151" s="45"/>
      <c r="S151" s="46"/>
    </row>
    <row r="152" spans="1:19" s="2" customFormat="1" ht="15" customHeight="1">
      <c r="A152" s="43" t="s">
        <v>2</v>
      </c>
      <c r="B152" s="44"/>
      <c r="C152" s="7"/>
      <c r="D152" s="3"/>
      <c r="E152" s="3"/>
      <c r="F152" s="17">
        <f>SUM(F142:F151)</f>
        <v>11199.3</v>
      </c>
      <c r="G152" s="45"/>
      <c r="H152" s="45"/>
      <c r="I152" s="46"/>
      <c r="K152" s="43" t="s">
        <v>2</v>
      </c>
      <c r="L152" s="44"/>
      <c r="M152" s="7"/>
      <c r="N152" s="3"/>
      <c r="O152" s="3"/>
      <c r="P152" s="17">
        <f>SUM(P142:P151)</f>
        <v>12031.5</v>
      </c>
      <c r="Q152" s="45"/>
      <c r="R152" s="45"/>
      <c r="S152" s="46"/>
    </row>
    <row r="153" spans="1:19" s="2" customFormat="1" ht="15" customHeight="1">
      <c r="A153" s="43"/>
      <c r="B153" s="44"/>
      <c r="C153" s="7"/>
      <c r="D153" s="3"/>
      <c r="E153" s="3"/>
      <c r="F153" s="17"/>
      <c r="G153" s="45"/>
      <c r="H153" s="45"/>
      <c r="I153" s="46"/>
      <c r="K153" s="43"/>
      <c r="L153" s="44"/>
      <c r="M153" s="7"/>
      <c r="N153" s="3"/>
      <c r="O153" s="3"/>
      <c r="P153" s="17"/>
      <c r="Q153" s="45"/>
      <c r="R153" s="45"/>
      <c r="S153" s="46"/>
    </row>
    <row r="154" spans="1:19" s="2" customFormat="1" ht="15" customHeight="1">
      <c r="A154" s="50" t="s">
        <v>10</v>
      </c>
      <c r="B154" s="51"/>
      <c r="C154" s="9"/>
      <c r="D154" s="4"/>
      <c r="E154" s="4"/>
      <c r="F154" s="14">
        <f>IF(ISBLANK(F142),"",ROUNDDOWN(F152,-1))</f>
        <v>11190</v>
      </c>
      <c r="G154" s="52"/>
      <c r="H154" s="52"/>
      <c r="I154" s="53"/>
      <c r="K154" s="50" t="s">
        <v>10</v>
      </c>
      <c r="L154" s="51"/>
      <c r="M154" s="9"/>
      <c r="N154" s="4"/>
      <c r="O154" s="4"/>
      <c r="P154" s="14">
        <f>IF(ISBLANK(P142),"",ROUNDDOWN(P152,-1))</f>
        <v>12030</v>
      </c>
      <c r="Q154" s="52"/>
      <c r="R154" s="52"/>
      <c r="S154" s="53"/>
    </row>
    <row r="156" spans="1:19" s="2" customFormat="1" ht="15" customHeight="1">
      <c r="A156" s="23" t="s">
        <v>15</v>
      </c>
      <c r="B156" s="41" t="s">
        <v>51</v>
      </c>
      <c r="C156" s="41"/>
      <c r="D156" s="42" t="s">
        <v>57</v>
      </c>
      <c r="E156" s="42"/>
      <c r="F156" s="16" t="s">
        <v>16</v>
      </c>
      <c r="G156" s="49">
        <v>500</v>
      </c>
      <c r="H156" s="49"/>
      <c r="I156" s="6"/>
      <c r="K156" s="23" t="s">
        <v>15</v>
      </c>
      <c r="L156" s="41" t="s">
        <v>51</v>
      </c>
      <c r="M156" s="41"/>
      <c r="N156" s="42" t="s">
        <v>57</v>
      </c>
      <c r="O156" s="42"/>
      <c r="P156" s="16" t="s">
        <v>16</v>
      </c>
      <c r="Q156" s="49">
        <v>600</v>
      </c>
      <c r="R156" s="49"/>
      <c r="S156" s="6"/>
    </row>
    <row r="157" spans="1:19" s="2" customFormat="1" ht="15" customHeight="1">
      <c r="A157" s="43" t="s">
        <v>5</v>
      </c>
      <c r="B157" s="44"/>
      <c r="C157" s="3" t="s">
        <v>11</v>
      </c>
      <c r="D157" s="3" t="s">
        <v>1</v>
      </c>
      <c r="E157" s="3" t="s">
        <v>12</v>
      </c>
      <c r="F157" s="15" t="s">
        <v>4</v>
      </c>
      <c r="G157" s="44" t="s">
        <v>6</v>
      </c>
      <c r="H157" s="44"/>
      <c r="I157" s="54"/>
      <c r="K157" s="43" t="s">
        <v>5</v>
      </c>
      <c r="L157" s="44"/>
      <c r="M157" s="3" t="s">
        <v>11</v>
      </c>
      <c r="N157" s="3" t="s">
        <v>1</v>
      </c>
      <c r="O157" s="3" t="s">
        <v>12</v>
      </c>
      <c r="P157" s="15" t="s">
        <v>4</v>
      </c>
      <c r="Q157" s="44" t="s">
        <v>6</v>
      </c>
      <c r="R157" s="44"/>
      <c r="S157" s="54"/>
    </row>
    <row r="158" spans="1:19" s="2" customFormat="1" ht="15" customHeight="1">
      <c r="A158" s="47" t="s">
        <v>18</v>
      </c>
      <c r="B158" s="48"/>
      <c r="C158" s="10">
        <v>1</v>
      </c>
      <c r="D158" s="3" t="s">
        <v>7</v>
      </c>
      <c r="E158" s="10">
        <v>4860</v>
      </c>
      <c r="F158" s="17">
        <f aca="true" t="shared" si="15" ref="F158:F164">IF(ISBLANK(C158),"",C158*E158)</f>
        <v>4860</v>
      </c>
      <c r="G158" s="45" t="s">
        <v>27</v>
      </c>
      <c r="H158" s="45"/>
      <c r="I158" s="46"/>
      <c r="K158" s="47" t="s">
        <v>18</v>
      </c>
      <c r="L158" s="48"/>
      <c r="M158" s="10">
        <v>1</v>
      </c>
      <c r="N158" s="3" t="s">
        <v>7</v>
      </c>
      <c r="O158" s="10">
        <v>4860</v>
      </c>
      <c r="P158" s="17">
        <f aca="true" t="shared" si="16" ref="P158:P164">IF(ISBLANK(M158),"",M158*O158)</f>
        <v>4860</v>
      </c>
      <c r="Q158" s="45" t="s">
        <v>27</v>
      </c>
      <c r="R158" s="45"/>
      <c r="S158" s="46"/>
    </row>
    <row r="159" spans="1:19" s="2" customFormat="1" ht="15" customHeight="1">
      <c r="A159" s="47" t="s">
        <v>49</v>
      </c>
      <c r="B159" s="48"/>
      <c r="C159" s="13">
        <v>0.5</v>
      </c>
      <c r="D159" s="3" t="s">
        <v>53</v>
      </c>
      <c r="E159" s="10">
        <v>7380</v>
      </c>
      <c r="F159" s="17">
        <f t="shared" si="15"/>
        <v>3690</v>
      </c>
      <c r="G159" s="45" t="s">
        <v>50</v>
      </c>
      <c r="H159" s="45"/>
      <c r="I159" s="46"/>
      <c r="K159" s="47" t="s">
        <v>49</v>
      </c>
      <c r="L159" s="48"/>
      <c r="M159" s="13">
        <v>0.6</v>
      </c>
      <c r="N159" s="3" t="s">
        <v>53</v>
      </c>
      <c r="O159" s="10">
        <v>7380</v>
      </c>
      <c r="P159" s="17">
        <f t="shared" si="16"/>
        <v>4428</v>
      </c>
      <c r="Q159" s="45" t="s">
        <v>50</v>
      </c>
      <c r="R159" s="45"/>
      <c r="S159" s="46"/>
    </row>
    <row r="160" spans="1:19" s="2" customFormat="1" ht="15" customHeight="1">
      <c r="A160" s="47" t="s">
        <v>19</v>
      </c>
      <c r="B160" s="48"/>
      <c r="C160" s="10">
        <v>1</v>
      </c>
      <c r="D160" s="3" t="s">
        <v>7</v>
      </c>
      <c r="E160" s="10">
        <v>1530</v>
      </c>
      <c r="F160" s="17">
        <f t="shared" si="15"/>
        <v>1530</v>
      </c>
      <c r="G160" s="45" t="s">
        <v>27</v>
      </c>
      <c r="H160" s="45"/>
      <c r="I160" s="46"/>
      <c r="K160" s="47" t="s">
        <v>19</v>
      </c>
      <c r="L160" s="48"/>
      <c r="M160" s="10">
        <v>1</v>
      </c>
      <c r="N160" s="3" t="s">
        <v>7</v>
      </c>
      <c r="O160" s="10">
        <v>1530</v>
      </c>
      <c r="P160" s="17">
        <f t="shared" si="16"/>
        <v>1530</v>
      </c>
      <c r="Q160" s="45" t="s">
        <v>27</v>
      </c>
      <c r="R160" s="45"/>
      <c r="S160" s="46"/>
    </row>
    <row r="161" spans="1:19" s="2" customFormat="1" ht="15" customHeight="1">
      <c r="A161" s="47" t="s">
        <v>20</v>
      </c>
      <c r="B161" s="48"/>
      <c r="C161" s="13">
        <v>0.11</v>
      </c>
      <c r="D161" s="3" t="s">
        <v>56</v>
      </c>
      <c r="E161" s="10">
        <f>'土工事単価'!$F$13</f>
        <v>2000</v>
      </c>
      <c r="F161" s="17">
        <f t="shared" si="15"/>
        <v>220</v>
      </c>
      <c r="G161" s="45"/>
      <c r="H161" s="45"/>
      <c r="I161" s="46"/>
      <c r="K161" s="47" t="s">
        <v>20</v>
      </c>
      <c r="L161" s="48"/>
      <c r="M161" s="13">
        <v>0.13</v>
      </c>
      <c r="N161" s="3" t="s">
        <v>56</v>
      </c>
      <c r="O161" s="10">
        <f>'土工事単価'!$F$13</f>
        <v>2000</v>
      </c>
      <c r="P161" s="17">
        <f t="shared" si="16"/>
        <v>260</v>
      </c>
      <c r="Q161" s="45"/>
      <c r="R161" s="45"/>
      <c r="S161" s="46"/>
    </row>
    <row r="162" spans="1:19" s="2" customFormat="1" ht="15" customHeight="1">
      <c r="A162" s="47" t="s">
        <v>21</v>
      </c>
      <c r="B162" s="48"/>
      <c r="C162" s="13">
        <v>0.01</v>
      </c>
      <c r="D162" s="3" t="s">
        <v>13</v>
      </c>
      <c r="E162" s="10">
        <f>'土工事単価'!$O$23</f>
        <v>6740</v>
      </c>
      <c r="F162" s="17">
        <f t="shared" si="15"/>
        <v>67.4</v>
      </c>
      <c r="G162" s="45"/>
      <c r="H162" s="45"/>
      <c r="I162" s="46"/>
      <c r="K162" s="47" t="s">
        <v>21</v>
      </c>
      <c r="L162" s="48"/>
      <c r="M162" s="13">
        <v>0.01</v>
      </c>
      <c r="N162" s="3" t="s">
        <v>13</v>
      </c>
      <c r="O162" s="10">
        <f>'土工事単価'!$O$23</f>
        <v>6740</v>
      </c>
      <c r="P162" s="17">
        <f t="shared" si="16"/>
        <v>67.4</v>
      </c>
      <c r="Q162" s="45"/>
      <c r="R162" s="45"/>
      <c r="S162" s="46"/>
    </row>
    <row r="163" spans="1:19" s="2" customFormat="1" ht="15" customHeight="1">
      <c r="A163" s="47" t="s">
        <v>3</v>
      </c>
      <c r="B163" s="48"/>
      <c r="C163" s="13">
        <v>0.09</v>
      </c>
      <c r="D163" s="3" t="s">
        <v>13</v>
      </c>
      <c r="E163" s="10">
        <f>'土工事単価'!$O$13</f>
        <v>2710</v>
      </c>
      <c r="F163" s="17">
        <f t="shared" si="15"/>
        <v>243.89999999999998</v>
      </c>
      <c r="G163" s="45"/>
      <c r="H163" s="45"/>
      <c r="I163" s="46"/>
      <c r="K163" s="47" t="s">
        <v>3</v>
      </c>
      <c r="L163" s="48"/>
      <c r="M163" s="13">
        <v>0.11</v>
      </c>
      <c r="N163" s="3" t="s">
        <v>13</v>
      </c>
      <c r="O163" s="10">
        <f>'土工事単価'!$O$13</f>
        <v>2710</v>
      </c>
      <c r="P163" s="17">
        <f t="shared" si="16"/>
        <v>298.1</v>
      </c>
      <c r="Q163" s="45"/>
      <c r="R163" s="45"/>
      <c r="S163" s="46"/>
    </row>
    <row r="164" spans="1:19" s="2" customFormat="1" ht="15" customHeight="1">
      <c r="A164" s="47" t="s">
        <v>22</v>
      </c>
      <c r="B164" s="48"/>
      <c r="C164" s="13">
        <v>0.02</v>
      </c>
      <c r="D164" s="3" t="s">
        <v>54</v>
      </c>
      <c r="E164" s="10">
        <f>'土工事単価'!$F$23</f>
        <v>3450</v>
      </c>
      <c r="F164" s="17">
        <f t="shared" si="15"/>
        <v>69</v>
      </c>
      <c r="G164" s="45"/>
      <c r="H164" s="45"/>
      <c r="I164" s="46"/>
      <c r="K164" s="47" t="s">
        <v>22</v>
      </c>
      <c r="L164" s="48"/>
      <c r="M164" s="13">
        <v>0.02</v>
      </c>
      <c r="N164" s="3" t="s">
        <v>54</v>
      </c>
      <c r="O164" s="10">
        <f>'土工事単価'!$F$23</f>
        <v>3450</v>
      </c>
      <c r="P164" s="17">
        <f t="shared" si="16"/>
        <v>69</v>
      </c>
      <c r="Q164" s="45"/>
      <c r="R164" s="45"/>
      <c r="S164" s="46"/>
    </row>
    <row r="165" spans="1:19" s="2" customFormat="1" ht="15" customHeight="1">
      <c r="A165" s="47" t="s">
        <v>23</v>
      </c>
      <c r="B165" s="48"/>
      <c r="C165" s="13">
        <v>1</v>
      </c>
      <c r="D165" s="3" t="s">
        <v>26</v>
      </c>
      <c r="E165" s="10"/>
      <c r="F165" s="17">
        <f>(F158+F160)*0.1</f>
        <v>639</v>
      </c>
      <c r="G165" s="45" t="s">
        <v>24</v>
      </c>
      <c r="H165" s="45"/>
      <c r="I165" s="46"/>
      <c r="K165" s="47" t="s">
        <v>23</v>
      </c>
      <c r="L165" s="48"/>
      <c r="M165" s="13">
        <v>1</v>
      </c>
      <c r="N165" s="3" t="s">
        <v>26</v>
      </c>
      <c r="O165" s="10"/>
      <c r="P165" s="17">
        <f>(P158+P160)*0.1</f>
        <v>639</v>
      </c>
      <c r="Q165" s="45" t="s">
        <v>24</v>
      </c>
      <c r="R165" s="45"/>
      <c r="S165" s="46"/>
    </row>
    <row r="166" spans="1:19" s="2" customFormat="1" ht="15" customHeight="1">
      <c r="A166" s="47" t="s">
        <v>17</v>
      </c>
      <c r="B166" s="48"/>
      <c r="C166" s="7">
        <v>0.09</v>
      </c>
      <c r="D166" s="3" t="s">
        <v>9</v>
      </c>
      <c r="E166" s="18">
        <v>15600</v>
      </c>
      <c r="F166" s="17">
        <f>C166*E166</f>
        <v>1404</v>
      </c>
      <c r="G166" s="45" t="s">
        <v>29</v>
      </c>
      <c r="H166" s="45"/>
      <c r="I166" s="46"/>
      <c r="K166" s="47" t="s">
        <v>17</v>
      </c>
      <c r="L166" s="48"/>
      <c r="M166" s="7">
        <v>0.09</v>
      </c>
      <c r="N166" s="3" t="s">
        <v>9</v>
      </c>
      <c r="O166" s="18">
        <v>15600</v>
      </c>
      <c r="P166" s="17">
        <f>M166*O166</f>
        <v>1404</v>
      </c>
      <c r="Q166" s="45" t="s">
        <v>29</v>
      </c>
      <c r="R166" s="45"/>
      <c r="S166" s="46"/>
    </row>
    <row r="167" spans="1:19" s="2" customFormat="1" ht="15" customHeight="1">
      <c r="A167" s="47" t="s">
        <v>14</v>
      </c>
      <c r="B167" s="48"/>
      <c r="C167" s="7">
        <v>1</v>
      </c>
      <c r="D167" s="3" t="s">
        <v>26</v>
      </c>
      <c r="E167" s="18"/>
      <c r="F167" s="17">
        <f>F166*0.1</f>
        <v>140.4</v>
      </c>
      <c r="G167" s="45" t="s">
        <v>25</v>
      </c>
      <c r="H167" s="45"/>
      <c r="I167" s="46"/>
      <c r="K167" s="47" t="s">
        <v>14</v>
      </c>
      <c r="L167" s="48"/>
      <c r="M167" s="7">
        <v>1</v>
      </c>
      <c r="N167" s="3" t="s">
        <v>26</v>
      </c>
      <c r="O167" s="18"/>
      <c r="P167" s="17">
        <f>P166*0.1</f>
        <v>140.4</v>
      </c>
      <c r="Q167" s="45" t="s">
        <v>25</v>
      </c>
      <c r="R167" s="45"/>
      <c r="S167" s="46"/>
    </row>
    <row r="168" spans="1:19" s="2" customFormat="1" ht="15" customHeight="1">
      <c r="A168" s="43" t="s">
        <v>2</v>
      </c>
      <c r="B168" s="44"/>
      <c r="C168" s="7"/>
      <c r="D168" s="3"/>
      <c r="E168" s="3"/>
      <c r="F168" s="17">
        <f>SUM(F158:F167)</f>
        <v>12863.699999999999</v>
      </c>
      <c r="G168" s="45"/>
      <c r="H168" s="45"/>
      <c r="I168" s="46"/>
      <c r="K168" s="43" t="s">
        <v>2</v>
      </c>
      <c r="L168" s="44"/>
      <c r="M168" s="7"/>
      <c r="N168" s="3"/>
      <c r="O168" s="3"/>
      <c r="P168" s="17">
        <f>SUM(P158:P167)</f>
        <v>13695.9</v>
      </c>
      <c r="Q168" s="45"/>
      <c r="R168" s="45"/>
      <c r="S168" s="46"/>
    </row>
    <row r="169" spans="1:19" s="2" customFormat="1" ht="15" customHeight="1">
      <c r="A169" s="43"/>
      <c r="B169" s="44"/>
      <c r="C169" s="7"/>
      <c r="D169" s="3"/>
      <c r="E169" s="3"/>
      <c r="F169" s="17"/>
      <c r="G169" s="45"/>
      <c r="H169" s="45"/>
      <c r="I169" s="46"/>
      <c r="K169" s="43"/>
      <c r="L169" s="44"/>
      <c r="M169" s="7"/>
      <c r="N169" s="3"/>
      <c r="O169" s="3"/>
      <c r="P169" s="17"/>
      <c r="Q169" s="45"/>
      <c r="R169" s="45"/>
      <c r="S169" s="46"/>
    </row>
    <row r="170" spans="1:19" s="2" customFormat="1" ht="15" customHeight="1">
      <c r="A170" s="50" t="s">
        <v>10</v>
      </c>
      <c r="B170" s="51"/>
      <c r="C170" s="9"/>
      <c r="D170" s="4"/>
      <c r="E170" s="4"/>
      <c r="F170" s="14">
        <f>IF(ISBLANK(F158),"",ROUNDDOWN(F168,-1))</f>
        <v>12860</v>
      </c>
      <c r="G170" s="52"/>
      <c r="H170" s="52"/>
      <c r="I170" s="53"/>
      <c r="K170" s="50" t="s">
        <v>10</v>
      </c>
      <c r="L170" s="51"/>
      <c r="M170" s="9"/>
      <c r="N170" s="4"/>
      <c r="O170" s="4"/>
      <c r="P170" s="14">
        <f>IF(ISBLANK(P158),"",ROUNDDOWN(P168,-1))</f>
        <v>13690</v>
      </c>
      <c r="Q170" s="52"/>
      <c r="R170" s="52"/>
      <c r="S170" s="53"/>
    </row>
    <row r="171" spans="1:19" s="37" customFormat="1" ht="18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38" t="s">
        <v>38</v>
      </c>
      <c r="R171" s="38">
        <v>6</v>
      </c>
      <c r="S171" s="39"/>
    </row>
    <row r="172" spans="1:19" s="37" customFormat="1" ht="15" customHeight="1">
      <c r="A172" s="56" t="s">
        <v>28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 spans="1:19" s="37" customFormat="1" ht="1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s="2" customFormat="1" ht="15" customHeight="1">
      <c r="A174" s="23" t="s">
        <v>15</v>
      </c>
      <c r="B174" s="41" t="s">
        <v>51</v>
      </c>
      <c r="C174" s="41"/>
      <c r="D174" s="42" t="s">
        <v>57</v>
      </c>
      <c r="E174" s="42"/>
      <c r="F174" s="16" t="s">
        <v>16</v>
      </c>
      <c r="G174" s="49">
        <v>700</v>
      </c>
      <c r="H174" s="49"/>
      <c r="I174" s="6"/>
      <c r="K174" s="23" t="s">
        <v>15</v>
      </c>
      <c r="L174" s="41" t="s">
        <v>51</v>
      </c>
      <c r="M174" s="41"/>
      <c r="N174" s="42" t="s">
        <v>57</v>
      </c>
      <c r="O174" s="42"/>
      <c r="P174" s="16" t="s">
        <v>16</v>
      </c>
      <c r="Q174" s="49">
        <v>800</v>
      </c>
      <c r="R174" s="49"/>
      <c r="S174" s="6"/>
    </row>
    <row r="175" spans="1:19" s="2" customFormat="1" ht="15" customHeight="1">
      <c r="A175" s="43" t="s">
        <v>5</v>
      </c>
      <c r="B175" s="44"/>
      <c r="C175" s="3" t="s">
        <v>11</v>
      </c>
      <c r="D175" s="3" t="s">
        <v>1</v>
      </c>
      <c r="E175" s="3" t="s">
        <v>12</v>
      </c>
      <c r="F175" s="15" t="s">
        <v>4</v>
      </c>
      <c r="G175" s="44" t="s">
        <v>6</v>
      </c>
      <c r="H175" s="44"/>
      <c r="I175" s="54"/>
      <c r="K175" s="43" t="s">
        <v>5</v>
      </c>
      <c r="L175" s="44"/>
      <c r="M175" s="3" t="s">
        <v>11</v>
      </c>
      <c r="N175" s="3" t="s">
        <v>1</v>
      </c>
      <c r="O175" s="3" t="s">
        <v>12</v>
      </c>
      <c r="P175" s="15" t="s">
        <v>4</v>
      </c>
      <c r="Q175" s="44" t="s">
        <v>6</v>
      </c>
      <c r="R175" s="44"/>
      <c r="S175" s="54"/>
    </row>
    <row r="176" spans="1:19" s="2" customFormat="1" ht="15" customHeight="1">
      <c r="A176" s="47" t="s">
        <v>18</v>
      </c>
      <c r="B176" s="48"/>
      <c r="C176" s="10">
        <v>1</v>
      </c>
      <c r="D176" s="3" t="s">
        <v>7</v>
      </c>
      <c r="E176" s="10">
        <v>4860</v>
      </c>
      <c r="F176" s="17">
        <f aca="true" t="shared" si="17" ref="F176:F182">IF(ISBLANK(C176),"",C176*E176)</f>
        <v>4860</v>
      </c>
      <c r="G176" s="45" t="s">
        <v>27</v>
      </c>
      <c r="H176" s="45"/>
      <c r="I176" s="46"/>
      <c r="K176" s="47" t="s">
        <v>18</v>
      </c>
      <c r="L176" s="48"/>
      <c r="M176" s="10">
        <v>1</v>
      </c>
      <c r="N176" s="3" t="s">
        <v>7</v>
      </c>
      <c r="O176" s="10">
        <v>4860</v>
      </c>
      <c r="P176" s="17">
        <f aca="true" t="shared" si="18" ref="P176:P182">IF(ISBLANK(M176),"",M176*O176)</f>
        <v>4860</v>
      </c>
      <c r="Q176" s="45" t="s">
        <v>27</v>
      </c>
      <c r="R176" s="45"/>
      <c r="S176" s="46"/>
    </row>
    <row r="177" spans="1:19" s="2" customFormat="1" ht="15" customHeight="1">
      <c r="A177" s="47" t="s">
        <v>49</v>
      </c>
      <c r="B177" s="48"/>
      <c r="C177" s="13">
        <v>0.7</v>
      </c>
      <c r="D177" s="3" t="s">
        <v>53</v>
      </c>
      <c r="E177" s="10">
        <v>7380</v>
      </c>
      <c r="F177" s="17">
        <f t="shared" si="17"/>
        <v>5166</v>
      </c>
      <c r="G177" s="45" t="s">
        <v>50</v>
      </c>
      <c r="H177" s="45"/>
      <c r="I177" s="46"/>
      <c r="K177" s="47" t="s">
        <v>49</v>
      </c>
      <c r="L177" s="48"/>
      <c r="M177" s="13">
        <v>0.8</v>
      </c>
      <c r="N177" s="3" t="s">
        <v>53</v>
      </c>
      <c r="O177" s="10">
        <v>7380</v>
      </c>
      <c r="P177" s="17">
        <f t="shared" si="18"/>
        <v>5904</v>
      </c>
      <c r="Q177" s="45" t="s">
        <v>50</v>
      </c>
      <c r="R177" s="45"/>
      <c r="S177" s="46"/>
    </row>
    <row r="178" spans="1:19" s="2" customFormat="1" ht="15" customHeight="1">
      <c r="A178" s="47" t="s">
        <v>19</v>
      </c>
      <c r="B178" s="48"/>
      <c r="C178" s="10">
        <v>1</v>
      </c>
      <c r="D178" s="3" t="s">
        <v>7</v>
      </c>
      <c r="E178" s="10">
        <v>1530</v>
      </c>
      <c r="F178" s="17">
        <f t="shared" si="17"/>
        <v>1530</v>
      </c>
      <c r="G178" s="45" t="s">
        <v>27</v>
      </c>
      <c r="H178" s="45"/>
      <c r="I178" s="46"/>
      <c r="K178" s="47" t="s">
        <v>19</v>
      </c>
      <c r="L178" s="48"/>
      <c r="M178" s="10">
        <v>1</v>
      </c>
      <c r="N178" s="3" t="s">
        <v>7</v>
      </c>
      <c r="O178" s="10">
        <v>1530</v>
      </c>
      <c r="P178" s="17">
        <f t="shared" si="18"/>
        <v>1530</v>
      </c>
      <c r="Q178" s="45" t="s">
        <v>27</v>
      </c>
      <c r="R178" s="45"/>
      <c r="S178" s="46"/>
    </row>
    <row r="179" spans="1:19" s="2" customFormat="1" ht="15" customHeight="1">
      <c r="A179" s="47" t="s">
        <v>20</v>
      </c>
      <c r="B179" s="48"/>
      <c r="C179" s="13">
        <v>0.15</v>
      </c>
      <c r="D179" s="3" t="s">
        <v>56</v>
      </c>
      <c r="E179" s="10">
        <f>'土工事単価'!$F$13</f>
        <v>2000</v>
      </c>
      <c r="F179" s="17">
        <f t="shared" si="17"/>
        <v>300</v>
      </c>
      <c r="G179" s="45"/>
      <c r="H179" s="45"/>
      <c r="I179" s="46"/>
      <c r="K179" s="47" t="s">
        <v>20</v>
      </c>
      <c r="L179" s="48"/>
      <c r="M179" s="13">
        <v>0.17</v>
      </c>
      <c r="N179" s="3" t="s">
        <v>56</v>
      </c>
      <c r="O179" s="10">
        <f>'土工事単価'!$F$13</f>
        <v>2000</v>
      </c>
      <c r="P179" s="17">
        <f t="shared" si="18"/>
        <v>340</v>
      </c>
      <c r="Q179" s="45"/>
      <c r="R179" s="45"/>
      <c r="S179" s="46"/>
    </row>
    <row r="180" spans="1:19" s="2" customFormat="1" ht="15" customHeight="1">
      <c r="A180" s="47" t="s">
        <v>21</v>
      </c>
      <c r="B180" s="48"/>
      <c r="C180" s="13">
        <v>0.01</v>
      </c>
      <c r="D180" s="3" t="s">
        <v>13</v>
      </c>
      <c r="E180" s="10">
        <f>'土工事単価'!$O$23</f>
        <v>6740</v>
      </c>
      <c r="F180" s="17">
        <f t="shared" si="17"/>
        <v>67.4</v>
      </c>
      <c r="G180" s="45"/>
      <c r="H180" s="45"/>
      <c r="I180" s="46"/>
      <c r="K180" s="47" t="s">
        <v>21</v>
      </c>
      <c r="L180" s="48"/>
      <c r="M180" s="13">
        <v>0.01</v>
      </c>
      <c r="N180" s="3" t="s">
        <v>13</v>
      </c>
      <c r="O180" s="10">
        <f>'土工事単価'!$O$23</f>
        <v>6740</v>
      </c>
      <c r="P180" s="17">
        <f t="shared" si="18"/>
        <v>67.4</v>
      </c>
      <c r="Q180" s="45"/>
      <c r="R180" s="45"/>
      <c r="S180" s="46"/>
    </row>
    <row r="181" spans="1:19" s="2" customFormat="1" ht="15" customHeight="1">
      <c r="A181" s="47" t="s">
        <v>3</v>
      </c>
      <c r="B181" s="48"/>
      <c r="C181" s="13">
        <v>0.11</v>
      </c>
      <c r="D181" s="3" t="s">
        <v>13</v>
      </c>
      <c r="E181" s="10">
        <f>'土工事単価'!$O$13</f>
        <v>2710</v>
      </c>
      <c r="F181" s="17">
        <f t="shared" si="17"/>
        <v>298.1</v>
      </c>
      <c r="G181" s="45"/>
      <c r="H181" s="45"/>
      <c r="I181" s="46"/>
      <c r="K181" s="47" t="s">
        <v>3</v>
      </c>
      <c r="L181" s="48"/>
      <c r="M181" s="13">
        <v>0.13</v>
      </c>
      <c r="N181" s="3" t="s">
        <v>13</v>
      </c>
      <c r="O181" s="10">
        <f>'土工事単価'!$O$13</f>
        <v>2710</v>
      </c>
      <c r="P181" s="17">
        <f t="shared" si="18"/>
        <v>352.3</v>
      </c>
      <c r="Q181" s="45"/>
      <c r="R181" s="45"/>
      <c r="S181" s="46"/>
    </row>
    <row r="182" spans="1:19" s="2" customFormat="1" ht="15" customHeight="1">
      <c r="A182" s="47" t="s">
        <v>22</v>
      </c>
      <c r="B182" s="48"/>
      <c r="C182" s="13">
        <v>0.04</v>
      </c>
      <c r="D182" s="3" t="s">
        <v>54</v>
      </c>
      <c r="E182" s="10">
        <f>'土工事単価'!$F$23</f>
        <v>3450</v>
      </c>
      <c r="F182" s="17">
        <f t="shared" si="17"/>
        <v>138</v>
      </c>
      <c r="G182" s="45"/>
      <c r="H182" s="45"/>
      <c r="I182" s="46"/>
      <c r="K182" s="47" t="s">
        <v>22</v>
      </c>
      <c r="L182" s="48"/>
      <c r="M182" s="13">
        <v>0.04</v>
      </c>
      <c r="N182" s="3" t="s">
        <v>54</v>
      </c>
      <c r="O182" s="10">
        <f>'土工事単価'!$F$23</f>
        <v>3450</v>
      </c>
      <c r="P182" s="17">
        <f t="shared" si="18"/>
        <v>138</v>
      </c>
      <c r="Q182" s="45"/>
      <c r="R182" s="45"/>
      <c r="S182" s="46"/>
    </row>
    <row r="183" spans="1:19" s="2" customFormat="1" ht="15" customHeight="1">
      <c r="A183" s="47" t="s">
        <v>23</v>
      </c>
      <c r="B183" s="48"/>
      <c r="C183" s="13">
        <v>1</v>
      </c>
      <c r="D183" s="3" t="s">
        <v>26</v>
      </c>
      <c r="E183" s="10"/>
      <c r="F183" s="17">
        <f>(F176+F178)*0.1</f>
        <v>639</v>
      </c>
      <c r="G183" s="45" t="s">
        <v>24</v>
      </c>
      <c r="H183" s="45"/>
      <c r="I183" s="46"/>
      <c r="K183" s="47" t="s">
        <v>23</v>
      </c>
      <c r="L183" s="48"/>
      <c r="M183" s="13">
        <v>1</v>
      </c>
      <c r="N183" s="3" t="s">
        <v>26</v>
      </c>
      <c r="O183" s="10"/>
      <c r="P183" s="17">
        <f>(P176+P178)*0.1</f>
        <v>639</v>
      </c>
      <c r="Q183" s="45" t="s">
        <v>24</v>
      </c>
      <c r="R183" s="45"/>
      <c r="S183" s="46"/>
    </row>
    <row r="184" spans="1:19" s="2" customFormat="1" ht="15" customHeight="1">
      <c r="A184" s="47" t="s">
        <v>17</v>
      </c>
      <c r="B184" s="48"/>
      <c r="C184" s="7">
        <v>0.1</v>
      </c>
      <c r="D184" s="3" t="s">
        <v>9</v>
      </c>
      <c r="E184" s="18">
        <v>15600</v>
      </c>
      <c r="F184" s="17">
        <f>C184*E184</f>
        <v>1560</v>
      </c>
      <c r="G184" s="45" t="s">
        <v>29</v>
      </c>
      <c r="H184" s="45"/>
      <c r="I184" s="46"/>
      <c r="K184" s="47" t="s">
        <v>17</v>
      </c>
      <c r="L184" s="48"/>
      <c r="M184" s="7">
        <v>0.1</v>
      </c>
      <c r="N184" s="3" t="s">
        <v>9</v>
      </c>
      <c r="O184" s="18">
        <v>15600</v>
      </c>
      <c r="P184" s="17">
        <f>M184*O184</f>
        <v>1560</v>
      </c>
      <c r="Q184" s="45" t="s">
        <v>29</v>
      </c>
      <c r="R184" s="45"/>
      <c r="S184" s="46"/>
    </row>
    <row r="185" spans="1:19" s="2" customFormat="1" ht="15" customHeight="1">
      <c r="A185" s="47" t="s">
        <v>14</v>
      </c>
      <c r="B185" s="48"/>
      <c r="C185" s="7">
        <v>1</v>
      </c>
      <c r="D185" s="3" t="s">
        <v>26</v>
      </c>
      <c r="E185" s="18"/>
      <c r="F185" s="17">
        <f>F184*0.1</f>
        <v>156</v>
      </c>
      <c r="G185" s="45" t="s">
        <v>25</v>
      </c>
      <c r="H185" s="45"/>
      <c r="I185" s="46"/>
      <c r="K185" s="47" t="s">
        <v>14</v>
      </c>
      <c r="L185" s="48"/>
      <c r="M185" s="7">
        <v>1</v>
      </c>
      <c r="N185" s="3" t="s">
        <v>26</v>
      </c>
      <c r="O185" s="18"/>
      <c r="P185" s="17">
        <f>P184*0.1</f>
        <v>156</v>
      </c>
      <c r="Q185" s="45" t="s">
        <v>25</v>
      </c>
      <c r="R185" s="45"/>
      <c r="S185" s="46"/>
    </row>
    <row r="186" spans="1:19" s="2" customFormat="1" ht="15" customHeight="1">
      <c r="A186" s="43" t="s">
        <v>2</v>
      </c>
      <c r="B186" s="44"/>
      <c r="C186" s="7"/>
      <c r="D186" s="3"/>
      <c r="E186" s="3"/>
      <c r="F186" s="17">
        <f>SUM(F176:F185)</f>
        <v>14714.5</v>
      </c>
      <c r="G186" s="45"/>
      <c r="H186" s="45"/>
      <c r="I186" s="46"/>
      <c r="K186" s="43" t="s">
        <v>2</v>
      </c>
      <c r="L186" s="44"/>
      <c r="M186" s="7"/>
      <c r="N186" s="3"/>
      <c r="O186" s="3"/>
      <c r="P186" s="17">
        <f>SUM(P176:P185)</f>
        <v>15546.699999999999</v>
      </c>
      <c r="Q186" s="45"/>
      <c r="R186" s="45"/>
      <c r="S186" s="46"/>
    </row>
    <row r="187" spans="1:19" s="2" customFormat="1" ht="15" customHeight="1">
      <c r="A187" s="43"/>
      <c r="B187" s="44"/>
      <c r="C187" s="7"/>
      <c r="D187" s="3"/>
      <c r="E187" s="3"/>
      <c r="F187" s="17"/>
      <c r="G187" s="45"/>
      <c r="H187" s="45"/>
      <c r="I187" s="46"/>
      <c r="K187" s="43"/>
      <c r="L187" s="44"/>
      <c r="M187" s="7"/>
      <c r="N187" s="3"/>
      <c r="O187" s="3"/>
      <c r="P187" s="17"/>
      <c r="Q187" s="45"/>
      <c r="R187" s="45"/>
      <c r="S187" s="46"/>
    </row>
    <row r="188" spans="1:19" s="2" customFormat="1" ht="15" customHeight="1">
      <c r="A188" s="50" t="s">
        <v>10</v>
      </c>
      <c r="B188" s="51"/>
      <c r="C188" s="9"/>
      <c r="D188" s="4"/>
      <c r="E188" s="4"/>
      <c r="F188" s="14">
        <f>IF(ISBLANK(F176),"",ROUNDDOWN(F186,-1))</f>
        <v>14710</v>
      </c>
      <c r="G188" s="52"/>
      <c r="H188" s="52"/>
      <c r="I188" s="53"/>
      <c r="K188" s="50" t="s">
        <v>10</v>
      </c>
      <c r="L188" s="51"/>
      <c r="M188" s="9"/>
      <c r="N188" s="4"/>
      <c r="O188" s="4"/>
      <c r="P188" s="14">
        <f>IF(ISBLANK(P176),"",ROUNDDOWN(P186,-1))</f>
        <v>15540</v>
      </c>
      <c r="Q188" s="52"/>
      <c r="R188" s="52"/>
      <c r="S188" s="53"/>
    </row>
    <row r="190" spans="1:19" s="2" customFormat="1" ht="15" customHeight="1">
      <c r="A190" s="23" t="s">
        <v>15</v>
      </c>
      <c r="B190" s="41" t="s">
        <v>51</v>
      </c>
      <c r="C190" s="41"/>
      <c r="D190" s="42" t="s">
        <v>57</v>
      </c>
      <c r="E190" s="42"/>
      <c r="F190" s="16" t="s">
        <v>16</v>
      </c>
      <c r="G190" s="49">
        <v>900</v>
      </c>
      <c r="H190" s="49"/>
      <c r="I190" s="6"/>
      <c r="K190" s="23" t="s">
        <v>15</v>
      </c>
      <c r="L190" s="41" t="s">
        <v>51</v>
      </c>
      <c r="M190" s="41"/>
      <c r="N190" s="42" t="s">
        <v>57</v>
      </c>
      <c r="O190" s="42"/>
      <c r="P190" s="16" t="s">
        <v>16</v>
      </c>
      <c r="Q190" s="57">
        <v>1000</v>
      </c>
      <c r="R190" s="57"/>
      <c r="S190" s="6"/>
    </row>
    <row r="191" spans="1:19" s="2" customFormat="1" ht="15" customHeight="1">
      <c r="A191" s="43" t="s">
        <v>5</v>
      </c>
      <c r="B191" s="44"/>
      <c r="C191" s="3" t="s">
        <v>11</v>
      </c>
      <c r="D191" s="3" t="s">
        <v>1</v>
      </c>
      <c r="E191" s="3" t="s">
        <v>12</v>
      </c>
      <c r="F191" s="15" t="s">
        <v>4</v>
      </c>
      <c r="G191" s="44" t="s">
        <v>6</v>
      </c>
      <c r="H191" s="44"/>
      <c r="I191" s="54"/>
      <c r="K191" s="43" t="s">
        <v>5</v>
      </c>
      <c r="L191" s="44"/>
      <c r="M191" s="3" t="s">
        <v>11</v>
      </c>
      <c r="N191" s="3" t="s">
        <v>1</v>
      </c>
      <c r="O191" s="3" t="s">
        <v>12</v>
      </c>
      <c r="P191" s="15" t="s">
        <v>4</v>
      </c>
      <c r="Q191" s="44" t="s">
        <v>6</v>
      </c>
      <c r="R191" s="44"/>
      <c r="S191" s="54"/>
    </row>
    <row r="192" spans="1:19" s="2" customFormat="1" ht="15" customHeight="1">
      <c r="A192" s="47" t="s">
        <v>18</v>
      </c>
      <c r="B192" s="48"/>
      <c r="C192" s="10">
        <v>1</v>
      </c>
      <c r="D192" s="3" t="s">
        <v>7</v>
      </c>
      <c r="E192" s="10">
        <v>4860</v>
      </c>
      <c r="F192" s="17">
        <f aca="true" t="shared" si="19" ref="F192:F198">IF(ISBLANK(C192),"",C192*E192)</f>
        <v>4860</v>
      </c>
      <c r="G192" s="45" t="s">
        <v>27</v>
      </c>
      <c r="H192" s="45"/>
      <c r="I192" s="46"/>
      <c r="K192" s="47" t="s">
        <v>18</v>
      </c>
      <c r="L192" s="48"/>
      <c r="M192" s="10">
        <v>1</v>
      </c>
      <c r="N192" s="3" t="s">
        <v>7</v>
      </c>
      <c r="O192" s="10">
        <v>4860</v>
      </c>
      <c r="P192" s="17">
        <f aca="true" t="shared" si="20" ref="P192:P198">IF(ISBLANK(M192),"",M192*O192)</f>
        <v>4860</v>
      </c>
      <c r="Q192" s="45" t="s">
        <v>27</v>
      </c>
      <c r="R192" s="45"/>
      <c r="S192" s="46"/>
    </row>
    <row r="193" spans="1:19" s="2" customFormat="1" ht="15" customHeight="1">
      <c r="A193" s="47" t="s">
        <v>49</v>
      </c>
      <c r="B193" s="48"/>
      <c r="C193" s="13">
        <v>0.9</v>
      </c>
      <c r="D193" s="3" t="s">
        <v>53</v>
      </c>
      <c r="E193" s="10">
        <v>7380</v>
      </c>
      <c r="F193" s="17">
        <f t="shared" si="19"/>
        <v>6642</v>
      </c>
      <c r="G193" s="45" t="s">
        <v>50</v>
      </c>
      <c r="H193" s="45"/>
      <c r="I193" s="46"/>
      <c r="K193" s="47" t="s">
        <v>49</v>
      </c>
      <c r="L193" s="48"/>
      <c r="M193" s="13">
        <v>1</v>
      </c>
      <c r="N193" s="3" t="s">
        <v>53</v>
      </c>
      <c r="O193" s="10">
        <v>7380</v>
      </c>
      <c r="P193" s="17">
        <f t="shared" si="20"/>
        <v>7380</v>
      </c>
      <c r="Q193" s="45" t="s">
        <v>50</v>
      </c>
      <c r="R193" s="45"/>
      <c r="S193" s="46"/>
    </row>
    <row r="194" spans="1:19" s="2" customFormat="1" ht="15" customHeight="1">
      <c r="A194" s="47" t="s">
        <v>19</v>
      </c>
      <c r="B194" s="48"/>
      <c r="C194" s="10">
        <v>1</v>
      </c>
      <c r="D194" s="3" t="s">
        <v>7</v>
      </c>
      <c r="E194" s="10">
        <v>1530</v>
      </c>
      <c r="F194" s="17">
        <f t="shared" si="19"/>
        <v>1530</v>
      </c>
      <c r="G194" s="45" t="s">
        <v>27</v>
      </c>
      <c r="H194" s="45"/>
      <c r="I194" s="46"/>
      <c r="K194" s="47" t="s">
        <v>19</v>
      </c>
      <c r="L194" s="48"/>
      <c r="M194" s="10">
        <v>1</v>
      </c>
      <c r="N194" s="3" t="s">
        <v>7</v>
      </c>
      <c r="O194" s="10">
        <v>1530</v>
      </c>
      <c r="P194" s="17">
        <f t="shared" si="20"/>
        <v>1530</v>
      </c>
      <c r="Q194" s="45" t="s">
        <v>27</v>
      </c>
      <c r="R194" s="45"/>
      <c r="S194" s="46"/>
    </row>
    <row r="195" spans="1:19" s="2" customFormat="1" ht="15" customHeight="1">
      <c r="A195" s="47" t="s">
        <v>20</v>
      </c>
      <c r="B195" s="48"/>
      <c r="C195" s="13">
        <v>0.19</v>
      </c>
      <c r="D195" s="3" t="s">
        <v>56</v>
      </c>
      <c r="E195" s="10">
        <f>'土工事単価'!$F$13</f>
        <v>2000</v>
      </c>
      <c r="F195" s="17">
        <f t="shared" si="19"/>
        <v>380</v>
      </c>
      <c r="G195" s="45"/>
      <c r="H195" s="45"/>
      <c r="I195" s="46"/>
      <c r="K195" s="47" t="s">
        <v>20</v>
      </c>
      <c r="L195" s="48"/>
      <c r="M195" s="13">
        <v>0.22</v>
      </c>
      <c r="N195" s="3" t="s">
        <v>56</v>
      </c>
      <c r="O195" s="10">
        <f>'土工事単価'!$F$13</f>
        <v>2000</v>
      </c>
      <c r="P195" s="17">
        <f t="shared" si="20"/>
        <v>440</v>
      </c>
      <c r="Q195" s="45"/>
      <c r="R195" s="45"/>
      <c r="S195" s="46"/>
    </row>
    <row r="196" spans="1:19" s="2" customFormat="1" ht="15" customHeight="1">
      <c r="A196" s="47" t="s">
        <v>21</v>
      </c>
      <c r="B196" s="48"/>
      <c r="C196" s="13">
        <v>0.01</v>
      </c>
      <c r="D196" s="3" t="s">
        <v>13</v>
      </c>
      <c r="E196" s="10">
        <f>'土工事単価'!$O$23</f>
        <v>6740</v>
      </c>
      <c r="F196" s="17">
        <f t="shared" si="19"/>
        <v>67.4</v>
      </c>
      <c r="G196" s="45"/>
      <c r="H196" s="45"/>
      <c r="I196" s="46"/>
      <c r="K196" s="47" t="s">
        <v>21</v>
      </c>
      <c r="L196" s="48"/>
      <c r="M196" s="13">
        <v>0.01</v>
      </c>
      <c r="N196" s="3" t="s">
        <v>13</v>
      </c>
      <c r="O196" s="10">
        <f>'土工事単価'!$O$23</f>
        <v>6740</v>
      </c>
      <c r="P196" s="17">
        <f t="shared" si="20"/>
        <v>67.4</v>
      </c>
      <c r="Q196" s="45"/>
      <c r="R196" s="45"/>
      <c r="S196" s="46"/>
    </row>
    <row r="197" spans="1:19" s="2" customFormat="1" ht="15" customHeight="1">
      <c r="A197" s="47" t="s">
        <v>3</v>
      </c>
      <c r="B197" s="48"/>
      <c r="C197" s="13">
        <v>0.15</v>
      </c>
      <c r="D197" s="3" t="s">
        <v>13</v>
      </c>
      <c r="E197" s="10">
        <f>'土工事単価'!$O$13</f>
        <v>2710</v>
      </c>
      <c r="F197" s="17">
        <f t="shared" si="19"/>
        <v>406.5</v>
      </c>
      <c r="G197" s="45"/>
      <c r="H197" s="45"/>
      <c r="I197" s="46"/>
      <c r="K197" s="47" t="s">
        <v>3</v>
      </c>
      <c r="L197" s="48"/>
      <c r="M197" s="13">
        <v>0.17</v>
      </c>
      <c r="N197" s="3" t="s">
        <v>13</v>
      </c>
      <c r="O197" s="10">
        <f>'土工事単価'!$O$13</f>
        <v>2710</v>
      </c>
      <c r="P197" s="17">
        <f t="shared" si="20"/>
        <v>460.70000000000005</v>
      </c>
      <c r="Q197" s="45"/>
      <c r="R197" s="45"/>
      <c r="S197" s="46"/>
    </row>
    <row r="198" spans="1:19" s="2" customFormat="1" ht="15" customHeight="1">
      <c r="A198" s="47" t="s">
        <v>22</v>
      </c>
      <c r="B198" s="48"/>
      <c r="C198" s="13">
        <v>0.04</v>
      </c>
      <c r="D198" s="3" t="s">
        <v>54</v>
      </c>
      <c r="E198" s="10">
        <f>'土工事単価'!$F$23</f>
        <v>3450</v>
      </c>
      <c r="F198" s="17">
        <f t="shared" si="19"/>
        <v>138</v>
      </c>
      <c r="G198" s="45"/>
      <c r="H198" s="45"/>
      <c r="I198" s="46"/>
      <c r="K198" s="47" t="s">
        <v>22</v>
      </c>
      <c r="L198" s="48"/>
      <c r="M198" s="13">
        <v>0.05</v>
      </c>
      <c r="N198" s="3" t="s">
        <v>54</v>
      </c>
      <c r="O198" s="10">
        <f>'土工事単価'!$F$23</f>
        <v>3450</v>
      </c>
      <c r="P198" s="17">
        <f t="shared" si="20"/>
        <v>172.5</v>
      </c>
      <c r="Q198" s="45"/>
      <c r="R198" s="45"/>
      <c r="S198" s="46"/>
    </row>
    <row r="199" spans="1:19" s="2" customFormat="1" ht="15" customHeight="1">
      <c r="A199" s="47" t="s">
        <v>23</v>
      </c>
      <c r="B199" s="48"/>
      <c r="C199" s="13">
        <v>1</v>
      </c>
      <c r="D199" s="3" t="s">
        <v>26</v>
      </c>
      <c r="E199" s="10"/>
      <c r="F199" s="17">
        <f>(F192+F194)*0.1</f>
        <v>639</v>
      </c>
      <c r="G199" s="45" t="s">
        <v>24</v>
      </c>
      <c r="H199" s="45"/>
      <c r="I199" s="46"/>
      <c r="K199" s="47" t="s">
        <v>23</v>
      </c>
      <c r="L199" s="48"/>
      <c r="M199" s="13">
        <v>1</v>
      </c>
      <c r="N199" s="3" t="s">
        <v>26</v>
      </c>
      <c r="O199" s="10"/>
      <c r="P199" s="17">
        <f>(P192+P194)*0.1</f>
        <v>639</v>
      </c>
      <c r="Q199" s="45" t="s">
        <v>24</v>
      </c>
      <c r="R199" s="45"/>
      <c r="S199" s="46"/>
    </row>
    <row r="200" spans="1:19" s="2" customFormat="1" ht="15" customHeight="1">
      <c r="A200" s="47" t="s">
        <v>17</v>
      </c>
      <c r="B200" s="48"/>
      <c r="C200" s="7">
        <v>0.11</v>
      </c>
      <c r="D200" s="3" t="s">
        <v>9</v>
      </c>
      <c r="E200" s="18">
        <v>15600</v>
      </c>
      <c r="F200" s="17">
        <f>C200*E200</f>
        <v>1716</v>
      </c>
      <c r="G200" s="45" t="s">
        <v>29</v>
      </c>
      <c r="H200" s="45"/>
      <c r="I200" s="46"/>
      <c r="K200" s="47" t="s">
        <v>17</v>
      </c>
      <c r="L200" s="48"/>
      <c r="M200" s="7">
        <v>0.11</v>
      </c>
      <c r="N200" s="3" t="s">
        <v>9</v>
      </c>
      <c r="O200" s="18">
        <v>15600</v>
      </c>
      <c r="P200" s="17">
        <f>M200*O200</f>
        <v>1716</v>
      </c>
      <c r="Q200" s="45" t="s">
        <v>29</v>
      </c>
      <c r="R200" s="45"/>
      <c r="S200" s="46"/>
    </row>
    <row r="201" spans="1:19" s="2" customFormat="1" ht="15" customHeight="1">
      <c r="A201" s="47" t="s">
        <v>14</v>
      </c>
      <c r="B201" s="48"/>
      <c r="C201" s="7">
        <v>1</v>
      </c>
      <c r="D201" s="3" t="s">
        <v>26</v>
      </c>
      <c r="E201" s="18"/>
      <c r="F201" s="17">
        <f>F200*0.1</f>
        <v>171.60000000000002</v>
      </c>
      <c r="G201" s="45" t="s">
        <v>25</v>
      </c>
      <c r="H201" s="45"/>
      <c r="I201" s="46"/>
      <c r="K201" s="47" t="s">
        <v>14</v>
      </c>
      <c r="L201" s="48"/>
      <c r="M201" s="7">
        <v>1</v>
      </c>
      <c r="N201" s="3" t="s">
        <v>26</v>
      </c>
      <c r="O201" s="18"/>
      <c r="P201" s="17">
        <f>P200*0.1</f>
        <v>171.60000000000002</v>
      </c>
      <c r="Q201" s="45" t="s">
        <v>25</v>
      </c>
      <c r="R201" s="45"/>
      <c r="S201" s="46"/>
    </row>
    <row r="202" spans="1:19" s="2" customFormat="1" ht="15" customHeight="1">
      <c r="A202" s="43" t="s">
        <v>2</v>
      </c>
      <c r="B202" s="44"/>
      <c r="C202" s="7"/>
      <c r="D202" s="3"/>
      <c r="E202" s="3"/>
      <c r="F202" s="17">
        <f>SUM(F192:F201)</f>
        <v>16550.5</v>
      </c>
      <c r="G202" s="45"/>
      <c r="H202" s="45"/>
      <c r="I202" s="46"/>
      <c r="K202" s="43" t="s">
        <v>2</v>
      </c>
      <c r="L202" s="44"/>
      <c r="M202" s="7"/>
      <c r="N202" s="3"/>
      <c r="O202" s="3"/>
      <c r="P202" s="17">
        <f>SUM(P192:P201)</f>
        <v>17437.199999999997</v>
      </c>
      <c r="Q202" s="45"/>
      <c r="R202" s="45"/>
      <c r="S202" s="46"/>
    </row>
    <row r="203" spans="1:19" s="2" customFormat="1" ht="15" customHeight="1">
      <c r="A203" s="43"/>
      <c r="B203" s="44"/>
      <c r="C203" s="7"/>
      <c r="D203" s="3"/>
      <c r="E203" s="3"/>
      <c r="F203" s="17"/>
      <c r="G203" s="45"/>
      <c r="H203" s="45"/>
      <c r="I203" s="46"/>
      <c r="K203" s="43"/>
      <c r="L203" s="44"/>
      <c r="M203" s="7"/>
      <c r="N203" s="3"/>
      <c r="O203" s="3"/>
      <c r="P203" s="17"/>
      <c r="Q203" s="45"/>
      <c r="R203" s="45"/>
      <c r="S203" s="46"/>
    </row>
    <row r="204" spans="1:19" s="2" customFormat="1" ht="15" customHeight="1">
      <c r="A204" s="50" t="s">
        <v>10</v>
      </c>
      <c r="B204" s="51"/>
      <c r="C204" s="9"/>
      <c r="D204" s="4"/>
      <c r="E204" s="4"/>
      <c r="F204" s="14">
        <f>IF(ISBLANK(F192),"",ROUNDDOWN(F202,-1))</f>
        <v>16550</v>
      </c>
      <c r="G204" s="52"/>
      <c r="H204" s="52"/>
      <c r="I204" s="53"/>
      <c r="K204" s="50" t="s">
        <v>10</v>
      </c>
      <c r="L204" s="51"/>
      <c r="M204" s="9"/>
      <c r="N204" s="4"/>
      <c r="O204" s="4"/>
      <c r="P204" s="14">
        <f>IF(ISBLANK(P192),"",ROUNDDOWN(P202,-1))</f>
        <v>17430</v>
      </c>
      <c r="Q204" s="52"/>
      <c r="R204" s="52"/>
      <c r="S204" s="53"/>
    </row>
    <row r="205" spans="1:19" s="37" customFormat="1" ht="18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38" t="s">
        <v>38</v>
      </c>
      <c r="R205" s="38">
        <v>7</v>
      </c>
      <c r="S205" s="39"/>
    </row>
    <row r="206" spans="1:19" s="37" customFormat="1" ht="15" customHeight="1">
      <c r="A206" s="56" t="s">
        <v>28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 spans="1:19" s="37" customFormat="1" ht="1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s="2" customFormat="1" ht="15" customHeight="1">
      <c r="A208" s="23" t="s">
        <v>15</v>
      </c>
      <c r="B208" s="41" t="s">
        <v>51</v>
      </c>
      <c r="C208" s="41"/>
      <c r="D208" s="42" t="s">
        <v>57</v>
      </c>
      <c r="E208" s="42"/>
      <c r="F208" s="16" t="s">
        <v>16</v>
      </c>
      <c r="G208" s="57">
        <v>1100</v>
      </c>
      <c r="H208" s="57"/>
      <c r="I208" s="6"/>
      <c r="K208" s="23" t="s">
        <v>15</v>
      </c>
      <c r="L208" s="41" t="s">
        <v>51</v>
      </c>
      <c r="M208" s="41"/>
      <c r="N208" s="42" t="s">
        <v>57</v>
      </c>
      <c r="O208" s="42"/>
      <c r="P208" s="16" t="s">
        <v>16</v>
      </c>
      <c r="Q208" s="57">
        <v>1200</v>
      </c>
      <c r="R208" s="57"/>
      <c r="S208" s="6"/>
    </row>
    <row r="209" spans="1:19" s="2" customFormat="1" ht="15" customHeight="1">
      <c r="A209" s="43" t="s">
        <v>5</v>
      </c>
      <c r="B209" s="44"/>
      <c r="C209" s="3" t="s">
        <v>11</v>
      </c>
      <c r="D209" s="3" t="s">
        <v>1</v>
      </c>
      <c r="E209" s="3" t="s">
        <v>12</v>
      </c>
      <c r="F209" s="15" t="s">
        <v>4</v>
      </c>
      <c r="G209" s="44" t="s">
        <v>6</v>
      </c>
      <c r="H209" s="44"/>
      <c r="I209" s="54"/>
      <c r="K209" s="43" t="s">
        <v>5</v>
      </c>
      <c r="L209" s="44"/>
      <c r="M209" s="3" t="s">
        <v>11</v>
      </c>
      <c r="N209" s="3" t="s">
        <v>1</v>
      </c>
      <c r="O209" s="3" t="s">
        <v>12</v>
      </c>
      <c r="P209" s="15" t="s">
        <v>4</v>
      </c>
      <c r="Q209" s="44" t="s">
        <v>6</v>
      </c>
      <c r="R209" s="44"/>
      <c r="S209" s="54"/>
    </row>
    <row r="210" spans="1:19" s="2" customFormat="1" ht="15" customHeight="1">
      <c r="A210" s="47" t="s">
        <v>18</v>
      </c>
      <c r="B210" s="48"/>
      <c r="C210" s="10">
        <v>1</v>
      </c>
      <c r="D210" s="3" t="s">
        <v>7</v>
      </c>
      <c r="E210" s="10">
        <v>4860</v>
      </c>
      <c r="F210" s="17">
        <f aca="true" t="shared" si="21" ref="F210:F216">IF(ISBLANK(C210),"",C210*E210)</f>
        <v>4860</v>
      </c>
      <c r="G210" s="45" t="s">
        <v>27</v>
      </c>
      <c r="H210" s="45"/>
      <c r="I210" s="46"/>
      <c r="K210" s="47" t="s">
        <v>18</v>
      </c>
      <c r="L210" s="48"/>
      <c r="M210" s="10">
        <v>1</v>
      </c>
      <c r="N210" s="3" t="s">
        <v>7</v>
      </c>
      <c r="O210" s="10">
        <v>4860</v>
      </c>
      <c r="P210" s="17">
        <f aca="true" t="shared" si="22" ref="P210:P216">IF(ISBLANK(M210),"",M210*O210)</f>
        <v>4860</v>
      </c>
      <c r="Q210" s="45" t="s">
        <v>27</v>
      </c>
      <c r="R210" s="45"/>
      <c r="S210" s="46"/>
    </row>
    <row r="211" spans="1:19" s="2" customFormat="1" ht="15" customHeight="1">
      <c r="A211" s="47" t="s">
        <v>49</v>
      </c>
      <c r="B211" s="48"/>
      <c r="C211" s="13">
        <v>1.1</v>
      </c>
      <c r="D211" s="3" t="s">
        <v>53</v>
      </c>
      <c r="E211" s="10">
        <v>7380</v>
      </c>
      <c r="F211" s="17">
        <f t="shared" si="21"/>
        <v>8118.000000000001</v>
      </c>
      <c r="G211" s="45" t="s">
        <v>50</v>
      </c>
      <c r="H211" s="45"/>
      <c r="I211" s="46"/>
      <c r="K211" s="47" t="s">
        <v>49</v>
      </c>
      <c r="L211" s="48"/>
      <c r="M211" s="13">
        <v>1.2</v>
      </c>
      <c r="N211" s="3" t="s">
        <v>53</v>
      </c>
      <c r="O211" s="10">
        <v>7380</v>
      </c>
      <c r="P211" s="17">
        <f t="shared" si="22"/>
        <v>8856</v>
      </c>
      <c r="Q211" s="45" t="s">
        <v>50</v>
      </c>
      <c r="R211" s="45"/>
      <c r="S211" s="46"/>
    </row>
    <row r="212" spans="1:19" s="2" customFormat="1" ht="15" customHeight="1">
      <c r="A212" s="47" t="s">
        <v>19</v>
      </c>
      <c r="B212" s="48"/>
      <c r="C212" s="10">
        <v>1</v>
      </c>
      <c r="D212" s="3" t="s">
        <v>7</v>
      </c>
      <c r="E212" s="10">
        <v>1530</v>
      </c>
      <c r="F212" s="17">
        <f t="shared" si="21"/>
        <v>1530</v>
      </c>
      <c r="G212" s="45" t="s">
        <v>27</v>
      </c>
      <c r="H212" s="45"/>
      <c r="I212" s="46"/>
      <c r="K212" s="47" t="s">
        <v>19</v>
      </c>
      <c r="L212" s="48"/>
      <c r="M212" s="10">
        <v>1</v>
      </c>
      <c r="N212" s="3" t="s">
        <v>7</v>
      </c>
      <c r="O212" s="10">
        <v>1530</v>
      </c>
      <c r="P212" s="17">
        <f t="shared" si="22"/>
        <v>1530</v>
      </c>
      <c r="Q212" s="45" t="s">
        <v>27</v>
      </c>
      <c r="R212" s="45"/>
      <c r="S212" s="46"/>
    </row>
    <row r="213" spans="1:19" s="2" customFormat="1" ht="15" customHeight="1">
      <c r="A213" s="47" t="s">
        <v>20</v>
      </c>
      <c r="B213" s="48"/>
      <c r="C213" s="13">
        <v>0.24</v>
      </c>
      <c r="D213" s="3" t="s">
        <v>56</v>
      </c>
      <c r="E213" s="10">
        <f>'土工事単価'!$F$13</f>
        <v>2000</v>
      </c>
      <c r="F213" s="17">
        <f t="shared" si="21"/>
        <v>480</v>
      </c>
      <c r="G213" s="45"/>
      <c r="H213" s="45"/>
      <c r="I213" s="46"/>
      <c r="K213" s="47" t="s">
        <v>20</v>
      </c>
      <c r="L213" s="48"/>
      <c r="M213" s="13">
        <v>0.27</v>
      </c>
      <c r="N213" s="3" t="s">
        <v>56</v>
      </c>
      <c r="O213" s="10">
        <f>'土工事単価'!$F$13</f>
        <v>2000</v>
      </c>
      <c r="P213" s="17">
        <f t="shared" si="22"/>
        <v>540</v>
      </c>
      <c r="Q213" s="45"/>
      <c r="R213" s="45"/>
      <c r="S213" s="46"/>
    </row>
    <row r="214" spans="1:19" s="2" customFormat="1" ht="15" customHeight="1">
      <c r="A214" s="47" t="s">
        <v>21</v>
      </c>
      <c r="B214" s="48"/>
      <c r="C214" s="13">
        <v>0.01</v>
      </c>
      <c r="D214" s="3" t="s">
        <v>13</v>
      </c>
      <c r="E214" s="10">
        <f>'土工事単価'!$O$23</f>
        <v>6740</v>
      </c>
      <c r="F214" s="17">
        <f t="shared" si="21"/>
        <v>67.4</v>
      </c>
      <c r="G214" s="45"/>
      <c r="H214" s="45"/>
      <c r="I214" s="46"/>
      <c r="K214" s="47" t="s">
        <v>21</v>
      </c>
      <c r="L214" s="48"/>
      <c r="M214" s="13">
        <v>0.01</v>
      </c>
      <c r="N214" s="3" t="s">
        <v>13</v>
      </c>
      <c r="O214" s="10">
        <f>'土工事単価'!$O$23</f>
        <v>6740</v>
      </c>
      <c r="P214" s="17">
        <f t="shared" si="22"/>
        <v>67.4</v>
      </c>
      <c r="Q214" s="45"/>
      <c r="R214" s="45"/>
      <c r="S214" s="46"/>
    </row>
    <row r="215" spans="1:19" s="2" customFormat="1" ht="15" customHeight="1">
      <c r="A215" s="47" t="s">
        <v>3</v>
      </c>
      <c r="B215" s="48"/>
      <c r="C215" s="13">
        <v>0.19</v>
      </c>
      <c r="D215" s="3" t="s">
        <v>13</v>
      </c>
      <c r="E215" s="10">
        <f>'土工事単価'!$O$13</f>
        <v>2710</v>
      </c>
      <c r="F215" s="17">
        <f t="shared" si="21"/>
        <v>514.9</v>
      </c>
      <c r="G215" s="45"/>
      <c r="H215" s="45"/>
      <c r="I215" s="46"/>
      <c r="K215" s="47" t="s">
        <v>3</v>
      </c>
      <c r="L215" s="48"/>
      <c r="M215" s="13">
        <v>0.21</v>
      </c>
      <c r="N215" s="3" t="s">
        <v>13</v>
      </c>
      <c r="O215" s="10">
        <f>'土工事単価'!$O$13</f>
        <v>2710</v>
      </c>
      <c r="P215" s="17">
        <f t="shared" si="22"/>
        <v>569.1</v>
      </c>
      <c r="Q215" s="45"/>
      <c r="R215" s="45"/>
      <c r="S215" s="46"/>
    </row>
    <row r="216" spans="1:19" s="2" customFormat="1" ht="15" customHeight="1">
      <c r="A216" s="47" t="s">
        <v>22</v>
      </c>
      <c r="B216" s="48"/>
      <c r="C216" s="13">
        <v>0.05</v>
      </c>
      <c r="D216" s="3" t="s">
        <v>54</v>
      </c>
      <c r="E216" s="10">
        <f>'土工事単価'!$F$23</f>
        <v>3450</v>
      </c>
      <c r="F216" s="17">
        <f t="shared" si="21"/>
        <v>172.5</v>
      </c>
      <c r="G216" s="45"/>
      <c r="H216" s="45"/>
      <c r="I216" s="46"/>
      <c r="K216" s="47" t="s">
        <v>22</v>
      </c>
      <c r="L216" s="48"/>
      <c r="M216" s="13">
        <v>0.06</v>
      </c>
      <c r="N216" s="3" t="s">
        <v>54</v>
      </c>
      <c r="O216" s="10">
        <f>'土工事単価'!$F$23</f>
        <v>3450</v>
      </c>
      <c r="P216" s="17">
        <f t="shared" si="22"/>
        <v>207</v>
      </c>
      <c r="Q216" s="45"/>
      <c r="R216" s="45"/>
      <c r="S216" s="46"/>
    </row>
    <row r="217" spans="1:19" s="2" customFormat="1" ht="15" customHeight="1">
      <c r="A217" s="47" t="s">
        <v>23</v>
      </c>
      <c r="B217" s="48"/>
      <c r="C217" s="13">
        <v>1</v>
      </c>
      <c r="D217" s="3" t="s">
        <v>26</v>
      </c>
      <c r="E217" s="10"/>
      <c r="F217" s="17">
        <f>(F210+F212)*0.1</f>
        <v>639</v>
      </c>
      <c r="G217" s="45" t="s">
        <v>24</v>
      </c>
      <c r="H217" s="45"/>
      <c r="I217" s="46"/>
      <c r="K217" s="47" t="s">
        <v>23</v>
      </c>
      <c r="L217" s="48"/>
      <c r="M217" s="13">
        <v>1</v>
      </c>
      <c r="N217" s="3" t="s">
        <v>26</v>
      </c>
      <c r="O217" s="10"/>
      <c r="P217" s="17">
        <f>(P210+P212)*0.1</f>
        <v>639</v>
      </c>
      <c r="Q217" s="45" t="s">
        <v>24</v>
      </c>
      <c r="R217" s="45"/>
      <c r="S217" s="46"/>
    </row>
    <row r="218" spans="1:19" s="2" customFormat="1" ht="15" customHeight="1">
      <c r="A218" s="47" t="s">
        <v>17</v>
      </c>
      <c r="B218" s="48"/>
      <c r="C218" s="7">
        <v>0.11</v>
      </c>
      <c r="D218" s="3" t="s">
        <v>9</v>
      </c>
      <c r="E218" s="18">
        <v>15600</v>
      </c>
      <c r="F218" s="17">
        <f>C218*E218</f>
        <v>1716</v>
      </c>
      <c r="G218" s="45" t="s">
        <v>29</v>
      </c>
      <c r="H218" s="45"/>
      <c r="I218" s="46"/>
      <c r="K218" s="47" t="s">
        <v>17</v>
      </c>
      <c r="L218" s="48"/>
      <c r="M218" s="7">
        <v>0.11</v>
      </c>
      <c r="N218" s="3" t="s">
        <v>9</v>
      </c>
      <c r="O218" s="18">
        <v>15600</v>
      </c>
      <c r="P218" s="17">
        <f>M218*O218</f>
        <v>1716</v>
      </c>
      <c r="Q218" s="45" t="s">
        <v>29</v>
      </c>
      <c r="R218" s="45"/>
      <c r="S218" s="46"/>
    </row>
    <row r="219" spans="1:19" s="2" customFormat="1" ht="15" customHeight="1">
      <c r="A219" s="47" t="s">
        <v>14</v>
      </c>
      <c r="B219" s="48"/>
      <c r="C219" s="7">
        <v>1</v>
      </c>
      <c r="D219" s="3" t="s">
        <v>26</v>
      </c>
      <c r="E219" s="18"/>
      <c r="F219" s="17">
        <f>F218*0.1</f>
        <v>171.60000000000002</v>
      </c>
      <c r="G219" s="45" t="s">
        <v>25</v>
      </c>
      <c r="H219" s="45"/>
      <c r="I219" s="46"/>
      <c r="K219" s="47" t="s">
        <v>14</v>
      </c>
      <c r="L219" s="48"/>
      <c r="M219" s="7">
        <v>1</v>
      </c>
      <c r="N219" s="3" t="s">
        <v>26</v>
      </c>
      <c r="O219" s="18"/>
      <c r="P219" s="17">
        <f>P218*0.1</f>
        <v>171.60000000000002</v>
      </c>
      <c r="Q219" s="45" t="s">
        <v>25</v>
      </c>
      <c r="R219" s="45"/>
      <c r="S219" s="46"/>
    </row>
    <row r="220" spans="1:19" s="2" customFormat="1" ht="15" customHeight="1">
      <c r="A220" s="43" t="s">
        <v>2</v>
      </c>
      <c r="B220" s="44"/>
      <c r="C220" s="7"/>
      <c r="D220" s="3"/>
      <c r="E220" s="3"/>
      <c r="F220" s="17">
        <f>SUM(F210:F219)</f>
        <v>18269.399999999998</v>
      </c>
      <c r="G220" s="45"/>
      <c r="H220" s="45"/>
      <c r="I220" s="46"/>
      <c r="K220" s="43" t="s">
        <v>2</v>
      </c>
      <c r="L220" s="44"/>
      <c r="M220" s="7"/>
      <c r="N220" s="3"/>
      <c r="O220" s="3"/>
      <c r="P220" s="17">
        <f>SUM(P210:P219)</f>
        <v>19156.1</v>
      </c>
      <c r="Q220" s="45"/>
      <c r="R220" s="45"/>
      <c r="S220" s="46"/>
    </row>
    <row r="221" spans="1:19" s="2" customFormat="1" ht="15" customHeight="1">
      <c r="A221" s="43"/>
      <c r="B221" s="44"/>
      <c r="C221" s="7"/>
      <c r="D221" s="3"/>
      <c r="E221" s="3"/>
      <c r="F221" s="17"/>
      <c r="G221" s="45"/>
      <c r="H221" s="45"/>
      <c r="I221" s="46"/>
      <c r="K221" s="43"/>
      <c r="L221" s="44"/>
      <c r="M221" s="7"/>
      <c r="N221" s="3"/>
      <c r="O221" s="3"/>
      <c r="P221" s="17"/>
      <c r="Q221" s="45"/>
      <c r="R221" s="45"/>
      <c r="S221" s="46"/>
    </row>
    <row r="222" spans="1:19" s="2" customFormat="1" ht="15" customHeight="1">
      <c r="A222" s="50" t="s">
        <v>10</v>
      </c>
      <c r="B222" s="51"/>
      <c r="C222" s="9"/>
      <c r="D222" s="4"/>
      <c r="E222" s="4"/>
      <c r="F222" s="14">
        <f>IF(ISBLANK(F210),"",ROUNDDOWN(F220,-1))</f>
        <v>18260</v>
      </c>
      <c r="G222" s="52"/>
      <c r="H222" s="52"/>
      <c r="I222" s="53"/>
      <c r="K222" s="50" t="s">
        <v>10</v>
      </c>
      <c r="L222" s="51"/>
      <c r="M222" s="9"/>
      <c r="N222" s="4"/>
      <c r="O222" s="4"/>
      <c r="P222" s="14">
        <f>IF(ISBLANK(P210),"",ROUNDDOWN(P220,-1))</f>
        <v>19150</v>
      </c>
      <c r="Q222" s="52"/>
      <c r="R222" s="52"/>
      <c r="S222" s="53"/>
    </row>
    <row r="224" spans="1:19" s="2" customFormat="1" ht="15" customHeight="1">
      <c r="A224" s="23" t="s">
        <v>15</v>
      </c>
      <c r="B224" s="41" t="s">
        <v>51</v>
      </c>
      <c r="C224" s="41"/>
      <c r="D224" s="42" t="s">
        <v>57</v>
      </c>
      <c r="E224" s="42"/>
      <c r="F224" s="16" t="s">
        <v>16</v>
      </c>
      <c r="G224" s="57">
        <v>1300</v>
      </c>
      <c r="H224" s="57"/>
      <c r="I224" s="6"/>
      <c r="K224" s="23" t="s">
        <v>15</v>
      </c>
      <c r="L224" s="41" t="s">
        <v>51</v>
      </c>
      <c r="M224" s="41"/>
      <c r="N224" s="42" t="s">
        <v>57</v>
      </c>
      <c r="O224" s="42"/>
      <c r="P224" s="16" t="s">
        <v>16</v>
      </c>
      <c r="Q224" s="57">
        <v>1400</v>
      </c>
      <c r="R224" s="57"/>
      <c r="S224" s="6"/>
    </row>
    <row r="225" spans="1:19" s="2" customFormat="1" ht="15" customHeight="1">
      <c r="A225" s="43" t="s">
        <v>5</v>
      </c>
      <c r="B225" s="44"/>
      <c r="C225" s="3" t="s">
        <v>11</v>
      </c>
      <c r="D225" s="3" t="s">
        <v>1</v>
      </c>
      <c r="E225" s="3" t="s">
        <v>12</v>
      </c>
      <c r="F225" s="15" t="s">
        <v>4</v>
      </c>
      <c r="G225" s="44" t="s">
        <v>6</v>
      </c>
      <c r="H225" s="44"/>
      <c r="I225" s="54"/>
      <c r="K225" s="43" t="s">
        <v>5</v>
      </c>
      <c r="L225" s="44"/>
      <c r="M225" s="3" t="s">
        <v>11</v>
      </c>
      <c r="N225" s="3" t="s">
        <v>1</v>
      </c>
      <c r="O225" s="3" t="s">
        <v>12</v>
      </c>
      <c r="P225" s="15" t="s">
        <v>4</v>
      </c>
      <c r="Q225" s="44" t="s">
        <v>6</v>
      </c>
      <c r="R225" s="44"/>
      <c r="S225" s="54"/>
    </row>
    <row r="226" spans="1:19" s="2" customFormat="1" ht="15" customHeight="1">
      <c r="A226" s="47" t="s">
        <v>18</v>
      </c>
      <c r="B226" s="48"/>
      <c r="C226" s="10">
        <v>1</v>
      </c>
      <c r="D226" s="3" t="s">
        <v>7</v>
      </c>
      <c r="E226" s="10">
        <v>4860</v>
      </c>
      <c r="F226" s="17">
        <f aca="true" t="shared" si="23" ref="F226:F232">IF(ISBLANK(C226),"",C226*E226)</f>
        <v>4860</v>
      </c>
      <c r="G226" s="45" t="s">
        <v>27</v>
      </c>
      <c r="H226" s="45"/>
      <c r="I226" s="46"/>
      <c r="K226" s="47" t="s">
        <v>18</v>
      </c>
      <c r="L226" s="48"/>
      <c r="M226" s="10">
        <v>1</v>
      </c>
      <c r="N226" s="3" t="s">
        <v>7</v>
      </c>
      <c r="O226" s="10">
        <v>4860</v>
      </c>
      <c r="P226" s="17">
        <f aca="true" t="shared" si="24" ref="P226:P232">IF(ISBLANK(M226),"",M226*O226)</f>
        <v>4860</v>
      </c>
      <c r="Q226" s="45" t="s">
        <v>27</v>
      </c>
      <c r="R226" s="45"/>
      <c r="S226" s="46"/>
    </row>
    <row r="227" spans="1:19" s="2" customFormat="1" ht="15" customHeight="1">
      <c r="A227" s="47" t="s">
        <v>49</v>
      </c>
      <c r="B227" s="48"/>
      <c r="C227" s="13">
        <v>1.3</v>
      </c>
      <c r="D227" s="3" t="s">
        <v>53</v>
      </c>
      <c r="E227" s="10">
        <v>7380</v>
      </c>
      <c r="F227" s="17">
        <f t="shared" si="23"/>
        <v>9594</v>
      </c>
      <c r="G227" s="45" t="s">
        <v>50</v>
      </c>
      <c r="H227" s="45"/>
      <c r="I227" s="46"/>
      <c r="K227" s="47" t="s">
        <v>49</v>
      </c>
      <c r="L227" s="48"/>
      <c r="M227" s="13">
        <v>1.4</v>
      </c>
      <c r="N227" s="3" t="s">
        <v>53</v>
      </c>
      <c r="O227" s="10">
        <v>7380</v>
      </c>
      <c r="P227" s="17">
        <f t="shared" si="24"/>
        <v>10332</v>
      </c>
      <c r="Q227" s="45" t="s">
        <v>50</v>
      </c>
      <c r="R227" s="45"/>
      <c r="S227" s="46"/>
    </row>
    <row r="228" spans="1:19" s="2" customFormat="1" ht="15" customHeight="1">
      <c r="A228" s="47" t="s">
        <v>19</v>
      </c>
      <c r="B228" s="48"/>
      <c r="C228" s="10">
        <v>1</v>
      </c>
      <c r="D228" s="3" t="s">
        <v>7</v>
      </c>
      <c r="E228" s="10">
        <v>1530</v>
      </c>
      <c r="F228" s="17">
        <f t="shared" si="23"/>
        <v>1530</v>
      </c>
      <c r="G228" s="45" t="s">
        <v>27</v>
      </c>
      <c r="H228" s="45"/>
      <c r="I228" s="46"/>
      <c r="K228" s="47" t="s">
        <v>19</v>
      </c>
      <c r="L228" s="48"/>
      <c r="M228" s="10">
        <v>1</v>
      </c>
      <c r="N228" s="3" t="s">
        <v>7</v>
      </c>
      <c r="O228" s="10">
        <v>1530</v>
      </c>
      <c r="P228" s="17">
        <f t="shared" si="24"/>
        <v>1530</v>
      </c>
      <c r="Q228" s="45" t="s">
        <v>27</v>
      </c>
      <c r="R228" s="45"/>
      <c r="S228" s="46"/>
    </row>
    <row r="229" spans="1:19" s="2" customFormat="1" ht="15" customHeight="1">
      <c r="A229" s="47" t="s">
        <v>20</v>
      </c>
      <c r="B229" s="48"/>
      <c r="C229" s="13">
        <v>0.3</v>
      </c>
      <c r="D229" s="3" t="s">
        <v>56</v>
      </c>
      <c r="E229" s="10">
        <f>'土工事単価'!$F$13</f>
        <v>2000</v>
      </c>
      <c r="F229" s="17">
        <f t="shared" si="23"/>
        <v>600</v>
      </c>
      <c r="G229" s="45"/>
      <c r="H229" s="45"/>
      <c r="I229" s="46"/>
      <c r="K229" s="47" t="s">
        <v>20</v>
      </c>
      <c r="L229" s="48"/>
      <c r="M229" s="13">
        <v>0.32</v>
      </c>
      <c r="N229" s="3" t="s">
        <v>56</v>
      </c>
      <c r="O229" s="10">
        <f>'土工事単価'!$F$13</f>
        <v>2000</v>
      </c>
      <c r="P229" s="17">
        <f t="shared" si="24"/>
        <v>640</v>
      </c>
      <c r="Q229" s="45"/>
      <c r="R229" s="45"/>
      <c r="S229" s="46"/>
    </row>
    <row r="230" spans="1:19" s="2" customFormat="1" ht="15" customHeight="1">
      <c r="A230" s="47" t="s">
        <v>21</v>
      </c>
      <c r="B230" s="48"/>
      <c r="C230" s="13">
        <v>0.01</v>
      </c>
      <c r="D230" s="3" t="s">
        <v>13</v>
      </c>
      <c r="E230" s="10">
        <f>'土工事単価'!$O$23</f>
        <v>6740</v>
      </c>
      <c r="F230" s="17">
        <f t="shared" si="23"/>
        <v>67.4</v>
      </c>
      <c r="G230" s="45"/>
      <c r="H230" s="45"/>
      <c r="I230" s="46"/>
      <c r="K230" s="47" t="s">
        <v>21</v>
      </c>
      <c r="L230" s="48"/>
      <c r="M230" s="13">
        <v>0.01</v>
      </c>
      <c r="N230" s="3" t="s">
        <v>13</v>
      </c>
      <c r="O230" s="10">
        <f>'土工事単価'!$O$23</f>
        <v>6740</v>
      </c>
      <c r="P230" s="17">
        <f t="shared" si="24"/>
        <v>67.4</v>
      </c>
      <c r="Q230" s="45"/>
      <c r="R230" s="45"/>
      <c r="S230" s="46"/>
    </row>
    <row r="231" spans="1:19" s="2" customFormat="1" ht="15" customHeight="1">
      <c r="A231" s="47" t="s">
        <v>3</v>
      </c>
      <c r="B231" s="48"/>
      <c r="C231" s="13">
        <v>0.24</v>
      </c>
      <c r="D231" s="3" t="s">
        <v>13</v>
      </c>
      <c r="E231" s="10">
        <f>'土工事単価'!$O$13</f>
        <v>2710</v>
      </c>
      <c r="F231" s="17">
        <f t="shared" si="23"/>
        <v>650.4</v>
      </c>
      <c r="G231" s="45"/>
      <c r="H231" s="45"/>
      <c r="I231" s="46"/>
      <c r="K231" s="47" t="s">
        <v>3</v>
      </c>
      <c r="L231" s="48"/>
      <c r="M231" s="13">
        <v>0.26</v>
      </c>
      <c r="N231" s="3" t="s">
        <v>13</v>
      </c>
      <c r="O231" s="10">
        <f>'土工事単価'!$O$13</f>
        <v>2710</v>
      </c>
      <c r="P231" s="17">
        <f t="shared" si="24"/>
        <v>704.6</v>
      </c>
      <c r="Q231" s="45"/>
      <c r="R231" s="45"/>
      <c r="S231" s="46"/>
    </row>
    <row r="232" spans="1:19" s="2" customFormat="1" ht="15" customHeight="1">
      <c r="A232" s="47" t="s">
        <v>22</v>
      </c>
      <c r="B232" s="48"/>
      <c r="C232" s="13">
        <v>0.06</v>
      </c>
      <c r="D232" s="3" t="s">
        <v>54</v>
      </c>
      <c r="E232" s="10">
        <f>'土工事単価'!$F$23</f>
        <v>3450</v>
      </c>
      <c r="F232" s="17">
        <f t="shared" si="23"/>
        <v>207</v>
      </c>
      <c r="G232" s="45"/>
      <c r="H232" s="45"/>
      <c r="I232" s="46"/>
      <c r="K232" s="47" t="s">
        <v>22</v>
      </c>
      <c r="L232" s="48"/>
      <c r="M232" s="13">
        <v>0.06</v>
      </c>
      <c r="N232" s="3" t="s">
        <v>54</v>
      </c>
      <c r="O232" s="10">
        <f>'土工事単価'!$F$23</f>
        <v>3450</v>
      </c>
      <c r="P232" s="17">
        <f t="shared" si="24"/>
        <v>207</v>
      </c>
      <c r="Q232" s="45"/>
      <c r="R232" s="45"/>
      <c r="S232" s="46"/>
    </row>
    <row r="233" spans="1:19" s="2" customFormat="1" ht="15" customHeight="1">
      <c r="A233" s="47" t="s">
        <v>23</v>
      </c>
      <c r="B233" s="48"/>
      <c r="C233" s="13">
        <v>1</v>
      </c>
      <c r="D233" s="3" t="s">
        <v>26</v>
      </c>
      <c r="E233" s="10"/>
      <c r="F233" s="17">
        <f>(F226+F228)*0.1</f>
        <v>639</v>
      </c>
      <c r="G233" s="45" t="s">
        <v>24</v>
      </c>
      <c r="H233" s="45"/>
      <c r="I233" s="46"/>
      <c r="K233" s="47" t="s">
        <v>23</v>
      </c>
      <c r="L233" s="48"/>
      <c r="M233" s="13">
        <v>1</v>
      </c>
      <c r="N233" s="3" t="s">
        <v>26</v>
      </c>
      <c r="O233" s="10"/>
      <c r="P233" s="17">
        <f>(P226+P228)*0.1</f>
        <v>639</v>
      </c>
      <c r="Q233" s="45" t="s">
        <v>24</v>
      </c>
      <c r="R233" s="45"/>
      <c r="S233" s="46"/>
    </row>
    <row r="234" spans="1:19" s="2" customFormat="1" ht="15" customHeight="1">
      <c r="A234" s="47" t="s">
        <v>17</v>
      </c>
      <c r="B234" s="48"/>
      <c r="C234" s="7">
        <v>0.12</v>
      </c>
      <c r="D234" s="3" t="s">
        <v>9</v>
      </c>
      <c r="E234" s="18">
        <v>15600</v>
      </c>
      <c r="F234" s="17">
        <f>C234*E234</f>
        <v>1872</v>
      </c>
      <c r="G234" s="45" t="s">
        <v>29</v>
      </c>
      <c r="H234" s="45"/>
      <c r="I234" s="46"/>
      <c r="K234" s="47" t="s">
        <v>17</v>
      </c>
      <c r="L234" s="48"/>
      <c r="M234" s="7">
        <v>0.12</v>
      </c>
      <c r="N234" s="3" t="s">
        <v>9</v>
      </c>
      <c r="O234" s="18">
        <v>15600</v>
      </c>
      <c r="P234" s="17">
        <f>M234*O234</f>
        <v>1872</v>
      </c>
      <c r="Q234" s="45" t="s">
        <v>29</v>
      </c>
      <c r="R234" s="45"/>
      <c r="S234" s="46"/>
    </row>
    <row r="235" spans="1:19" s="2" customFormat="1" ht="15" customHeight="1">
      <c r="A235" s="47" t="s">
        <v>14</v>
      </c>
      <c r="B235" s="48"/>
      <c r="C235" s="7">
        <v>1</v>
      </c>
      <c r="D235" s="3" t="s">
        <v>26</v>
      </c>
      <c r="E235" s="18"/>
      <c r="F235" s="17">
        <f>F234*0.1</f>
        <v>187.20000000000002</v>
      </c>
      <c r="G235" s="45" t="s">
        <v>25</v>
      </c>
      <c r="H235" s="45"/>
      <c r="I235" s="46"/>
      <c r="K235" s="47" t="s">
        <v>14</v>
      </c>
      <c r="L235" s="48"/>
      <c r="M235" s="7">
        <v>1</v>
      </c>
      <c r="N235" s="3" t="s">
        <v>26</v>
      </c>
      <c r="O235" s="18"/>
      <c r="P235" s="17">
        <f>P234*0.1</f>
        <v>187.20000000000002</v>
      </c>
      <c r="Q235" s="45" t="s">
        <v>25</v>
      </c>
      <c r="R235" s="45"/>
      <c r="S235" s="46"/>
    </row>
    <row r="236" spans="1:19" s="2" customFormat="1" ht="15" customHeight="1">
      <c r="A236" s="43" t="s">
        <v>2</v>
      </c>
      <c r="B236" s="44"/>
      <c r="C236" s="7"/>
      <c r="D236" s="3"/>
      <c r="E236" s="3"/>
      <c r="F236" s="17">
        <f>SUM(F226:F235)</f>
        <v>20207.000000000004</v>
      </c>
      <c r="G236" s="45"/>
      <c r="H236" s="45"/>
      <c r="I236" s="46"/>
      <c r="K236" s="43" t="s">
        <v>2</v>
      </c>
      <c r="L236" s="44"/>
      <c r="M236" s="7"/>
      <c r="N236" s="3"/>
      <c r="O236" s="3"/>
      <c r="P236" s="17">
        <f>SUM(P226:P235)</f>
        <v>21039.2</v>
      </c>
      <c r="Q236" s="45"/>
      <c r="R236" s="45"/>
      <c r="S236" s="46"/>
    </row>
    <row r="237" spans="1:19" s="2" customFormat="1" ht="15" customHeight="1">
      <c r="A237" s="43"/>
      <c r="B237" s="44"/>
      <c r="C237" s="7"/>
      <c r="D237" s="3"/>
      <c r="E237" s="3"/>
      <c r="F237" s="17"/>
      <c r="G237" s="45"/>
      <c r="H237" s="45"/>
      <c r="I237" s="46"/>
      <c r="K237" s="43"/>
      <c r="L237" s="44"/>
      <c r="M237" s="7"/>
      <c r="N237" s="3"/>
      <c r="O237" s="3"/>
      <c r="P237" s="17"/>
      <c r="Q237" s="45"/>
      <c r="R237" s="45"/>
      <c r="S237" s="46"/>
    </row>
    <row r="238" spans="1:19" s="2" customFormat="1" ht="15" customHeight="1">
      <c r="A238" s="50" t="s">
        <v>10</v>
      </c>
      <c r="B238" s="51"/>
      <c r="C238" s="9"/>
      <c r="D238" s="4"/>
      <c r="E238" s="4"/>
      <c r="F238" s="14">
        <f>IF(ISBLANK(F226),"",ROUNDDOWN(F236,-1))</f>
        <v>20200</v>
      </c>
      <c r="G238" s="52"/>
      <c r="H238" s="52"/>
      <c r="I238" s="53"/>
      <c r="K238" s="50" t="s">
        <v>10</v>
      </c>
      <c r="L238" s="51"/>
      <c r="M238" s="9"/>
      <c r="N238" s="4"/>
      <c r="O238" s="4"/>
      <c r="P238" s="14">
        <f>IF(ISBLANK(P226),"",ROUNDDOWN(P236,-1))</f>
        <v>21030</v>
      </c>
      <c r="Q238" s="52"/>
      <c r="R238" s="52"/>
      <c r="S238" s="53"/>
    </row>
    <row r="239" spans="1:19" s="37" customFormat="1" ht="18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38" t="s">
        <v>38</v>
      </c>
      <c r="R239" s="38">
        <v>8</v>
      </c>
      <c r="S239" s="39"/>
    </row>
    <row r="240" spans="1:19" s="37" customFormat="1" ht="15" customHeight="1">
      <c r="A240" s="56" t="s">
        <v>28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 spans="1:19" s="37" customFormat="1" ht="1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s="2" customFormat="1" ht="15" customHeight="1">
      <c r="A242" s="23" t="s">
        <v>15</v>
      </c>
      <c r="B242" s="41" t="s">
        <v>51</v>
      </c>
      <c r="C242" s="41"/>
      <c r="D242" s="42" t="s">
        <v>57</v>
      </c>
      <c r="E242" s="42"/>
      <c r="F242" s="16" t="s">
        <v>16</v>
      </c>
      <c r="G242" s="57">
        <v>1500</v>
      </c>
      <c r="H242" s="57"/>
      <c r="I242" s="6"/>
      <c r="K242" s="21"/>
      <c r="L242" s="12"/>
      <c r="M242" s="12"/>
      <c r="N242" s="3"/>
      <c r="O242" s="3"/>
      <c r="P242" s="34"/>
      <c r="Q242" s="36"/>
      <c r="R242" s="36"/>
      <c r="S242" s="21"/>
    </row>
    <row r="243" spans="1:19" s="2" customFormat="1" ht="15" customHeight="1">
      <c r="A243" s="43" t="s">
        <v>5</v>
      </c>
      <c r="B243" s="44"/>
      <c r="C243" s="3" t="s">
        <v>11</v>
      </c>
      <c r="D243" s="3" t="s">
        <v>1</v>
      </c>
      <c r="E243" s="3" t="s">
        <v>12</v>
      </c>
      <c r="F243" s="15" t="s">
        <v>4</v>
      </c>
      <c r="G243" s="44" t="s">
        <v>6</v>
      </c>
      <c r="H243" s="44"/>
      <c r="I243" s="54"/>
      <c r="K243" s="3"/>
      <c r="L243" s="3"/>
      <c r="M243" s="3"/>
      <c r="N243" s="3"/>
      <c r="O243" s="3"/>
      <c r="P243" s="15"/>
      <c r="Q243" s="3"/>
      <c r="R243" s="3"/>
      <c r="S243" s="3"/>
    </row>
    <row r="244" spans="1:19" s="2" customFormat="1" ht="15" customHeight="1">
      <c r="A244" s="47" t="s">
        <v>18</v>
      </c>
      <c r="B244" s="48"/>
      <c r="C244" s="10">
        <v>1</v>
      </c>
      <c r="D244" s="3" t="s">
        <v>7</v>
      </c>
      <c r="E244" s="10">
        <v>4860</v>
      </c>
      <c r="F244" s="17">
        <f aca="true" t="shared" si="25" ref="F244:F250">IF(ISBLANK(C244),"",C244*E244)</f>
        <v>4860</v>
      </c>
      <c r="G244" s="45" t="s">
        <v>27</v>
      </c>
      <c r="H244" s="45"/>
      <c r="I244" s="46"/>
      <c r="K244" s="21"/>
      <c r="L244" s="21"/>
      <c r="M244" s="10"/>
      <c r="N244" s="3"/>
      <c r="O244" s="10"/>
      <c r="P244" s="17"/>
      <c r="Q244" s="8"/>
      <c r="R244" s="8"/>
      <c r="S244" s="8"/>
    </row>
    <row r="245" spans="1:19" s="2" customFormat="1" ht="15" customHeight="1">
      <c r="A245" s="47" t="s">
        <v>49</v>
      </c>
      <c r="B245" s="48"/>
      <c r="C245" s="13">
        <v>1.5</v>
      </c>
      <c r="D245" s="3" t="s">
        <v>53</v>
      </c>
      <c r="E245" s="10">
        <v>7380</v>
      </c>
      <c r="F245" s="17">
        <f t="shared" si="25"/>
        <v>11070</v>
      </c>
      <c r="G245" s="45" t="s">
        <v>50</v>
      </c>
      <c r="H245" s="45"/>
      <c r="I245" s="46"/>
      <c r="K245" s="21"/>
      <c r="L245" s="21"/>
      <c r="M245" s="13"/>
      <c r="N245" s="3"/>
      <c r="O245" s="10"/>
      <c r="P245" s="17"/>
      <c r="Q245" s="8"/>
      <c r="R245" s="8"/>
      <c r="S245" s="8"/>
    </row>
    <row r="246" spans="1:19" s="2" customFormat="1" ht="15" customHeight="1">
      <c r="A246" s="47" t="s">
        <v>19</v>
      </c>
      <c r="B246" s="48"/>
      <c r="C246" s="10">
        <v>1</v>
      </c>
      <c r="D246" s="3" t="s">
        <v>7</v>
      </c>
      <c r="E246" s="10">
        <v>1530</v>
      </c>
      <c r="F246" s="17">
        <f t="shared" si="25"/>
        <v>1530</v>
      </c>
      <c r="G246" s="45" t="s">
        <v>27</v>
      </c>
      <c r="H246" s="45"/>
      <c r="I246" s="46"/>
      <c r="K246" s="21"/>
      <c r="L246" s="21"/>
      <c r="M246" s="10"/>
      <c r="N246" s="3"/>
      <c r="O246" s="10"/>
      <c r="P246" s="17"/>
      <c r="Q246" s="8"/>
      <c r="R246" s="8"/>
      <c r="S246" s="8"/>
    </row>
    <row r="247" spans="1:19" s="2" customFormat="1" ht="15" customHeight="1">
      <c r="A247" s="47" t="s">
        <v>20</v>
      </c>
      <c r="B247" s="48"/>
      <c r="C247" s="13">
        <v>0.35</v>
      </c>
      <c r="D247" s="3" t="s">
        <v>56</v>
      </c>
      <c r="E247" s="10">
        <f>'土工事単価'!$F$13</f>
        <v>2000</v>
      </c>
      <c r="F247" s="17">
        <f t="shared" si="25"/>
        <v>700</v>
      </c>
      <c r="G247" s="45"/>
      <c r="H247" s="45"/>
      <c r="I247" s="46"/>
      <c r="K247" s="21"/>
      <c r="L247" s="21"/>
      <c r="M247" s="13"/>
      <c r="N247" s="3"/>
      <c r="O247" s="10"/>
      <c r="P247" s="17"/>
      <c r="Q247" s="8"/>
      <c r="R247" s="8"/>
      <c r="S247" s="8"/>
    </row>
    <row r="248" spans="1:19" s="2" customFormat="1" ht="15" customHeight="1">
      <c r="A248" s="47" t="s">
        <v>21</v>
      </c>
      <c r="B248" s="48"/>
      <c r="C248" s="13">
        <v>0.01</v>
      </c>
      <c r="D248" s="3" t="s">
        <v>13</v>
      </c>
      <c r="E248" s="10">
        <f>'土工事単価'!$O$23</f>
        <v>6740</v>
      </c>
      <c r="F248" s="17">
        <f t="shared" si="25"/>
        <v>67.4</v>
      </c>
      <c r="G248" s="45"/>
      <c r="H248" s="45"/>
      <c r="I248" s="46"/>
      <c r="K248" s="21"/>
      <c r="L248" s="21"/>
      <c r="M248" s="13"/>
      <c r="N248" s="3"/>
      <c r="O248" s="10"/>
      <c r="P248" s="17"/>
      <c r="Q248" s="8"/>
      <c r="R248" s="8"/>
      <c r="S248" s="8"/>
    </row>
    <row r="249" spans="1:19" s="2" customFormat="1" ht="15" customHeight="1">
      <c r="A249" s="47" t="s">
        <v>3</v>
      </c>
      <c r="B249" s="48"/>
      <c r="C249" s="13">
        <v>0.28</v>
      </c>
      <c r="D249" s="3" t="s">
        <v>13</v>
      </c>
      <c r="E249" s="10">
        <f>'土工事単価'!$O$13</f>
        <v>2710</v>
      </c>
      <c r="F249" s="17">
        <f t="shared" si="25"/>
        <v>758.8000000000001</v>
      </c>
      <c r="G249" s="45"/>
      <c r="H249" s="45"/>
      <c r="I249" s="46"/>
      <c r="K249" s="21"/>
      <c r="L249" s="21"/>
      <c r="M249" s="13"/>
      <c r="N249" s="3"/>
      <c r="O249" s="10"/>
      <c r="P249" s="17"/>
      <c r="Q249" s="8"/>
      <c r="R249" s="8"/>
      <c r="S249" s="8"/>
    </row>
    <row r="250" spans="1:19" s="2" customFormat="1" ht="15" customHeight="1">
      <c r="A250" s="47" t="s">
        <v>22</v>
      </c>
      <c r="B250" s="48"/>
      <c r="C250" s="13">
        <v>0.07</v>
      </c>
      <c r="D250" s="3" t="s">
        <v>54</v>
      </c>
      <c r="E250" s="10">
        <f>'土工事単価'!$F$23</f>
        <v>3450</v>
      </c>
      <c r="F250" s="17">
        <f t="shared" si="25"/>
        <v>241.50000000000003</v>
      </c>
      <c r="G250" s="45"/>
      <c r="H250" s="45"/>
      <c r="I250" s="46"/>
      <c r="K250" s="21"/>
      <c r="L250" s="21"/>
      <c r="M250" s="13"/>
      <c r="N250" s="3"/>
      <c r="O250" s="10"/>
      <c r="P250" s="17"/>
      <c r="Q250" s="8"/>
      <c r="R250" s="8"/>
      <c r="S250" s="8"/>
    </row>
    <row r="251" spans="1:19" s="2" customFormat="1" ht="15" customHeight="1">
      <c r="A251" s="47" t="s">
        <v>23</v>
      </c>
      <c r="B251" s="48"/>
      <c r="C251" s="13">
        <v>1</v>
      </c>
      <c r="D251" s="3" t="s">
        <v>26</v>
      </c>
      <c r="E251" s="10"/>
      <c r="F251" s="17">
        <f>(F244+F246)*0.1</f>
        <v>639</v>
      </c>
      <c r="G251" s="45" t="s">
        <v>24</v>
      </c>
      <c r="H251" s="45"/>
      <c r="I251" s="46"/>
      <c r="K251" s="21"/>
      <c r="L251" s="21"/>
      <c r="M251" s="13"/>
      <c r="N251" s="3"/>
      <c r="O251" s="10"/>
      <c r="P251" s="17"/>
      <c r="Q251" s="8"/>
      <c r="R251" s="8"/>
      <c r="S251" s="8"/>
    </row>
    <row r="252" spans="1:19" s="2" customFormat="1" ht="15" customHeight="1">
      <c r="A252" s="47" t="s">
        <v>17</v>
      </c>
      <c r="B252" s="48"/>
      <c r="C252" s="7">
        <v>0.12</v>
      </c>
      <c r="D252" s="3" t="s">
        <v>9</v>
      </c>
      <c r="E252" s="18">
        <v>15600</v>
      </c>
      <c r="F252" s="17">
        <f>C252*E252</f>
        <v>1872</v>
      </c>
      <c r="G252" s="45" t="s">
        <v>29</v>
      </c>
      <c r="H252" s="45"/>
      <c r="I252" s="46"/>
      <c r="K252" s="21"/>
      <c r="L252" s="21"/>
      <c r="M252" s="7"/>
      <c r="N252" s="3"/>
      <c r="O252" s="18"/>
      <c r="P252" s="17"/>
      <c r="Q252" s="8"/>
      <c r="R252" s="8"/>
      <c r="S252" s="8"/>
    </row>
    <row r="253" spans="1:19" s="2" customFormat="1" ht="15" customHeight="1">
      <c r="A253" s="47" t="s">
        <v>14</v>
      </c>
      <c r="B253" s="48"/>
      <c r="C253" s="7">
        <v>1</v>
      </c>
      <c r="D253" s="3" t="s">
        <v>26</v>
      </c>
      <c r="E253" s="18"/>
      <c r="F253" s="17">
        <f>F252*0.1</f>
        <v>187.20000000000002</v>
      </c>
      <c r="G253" s="45" t="s">
        <v>25</v>
      </c>
      <c r="H253" s="45"/>
      <c r="I253" s="46"/>
      <c r="K253" s="21"/>
      <c r="L253" s="21"/>
      <c r="M253" s="7"/>
      <c r="N253" s="3"/>
      <c r="O253" s="18"/>
      <c r="P253" s="17"/>
      <c r="Q253" s="8"/>
      <c r="R253" s="8"/>
      <c r="S253" s="8"/>
    </row>
    <row r="254" spans="1:19" s="2" customFormat="1" ht="15" customHeight="1">
      <c r="A254" s="43" t="s">
        <v>2</v>
      </c>
      <c r="B254" s="44"/>
      <c r="C254" s="7"/>
      <c r="D254" s="3"/>
      <c r="E254" s="3"/>
      <c r="F254" s="17">
        <f>SUM(F244:F253)</f>
        <v>21925.9</v>
      </c>
      <c r="G254" s="45"/>
      <c r="H254" s="45"/>
      <c r="I254" s="46"/>
      <c r="K254" s="3"/>
      <c r="L254" s="3"/>
      <c r="M254" s="7"/>
      <c r="N254" s="3"/>
      <c r="O254" s="3"/>
      <c r="P254" s="17"/>
      <c r="Q254" s="8"/>
      <c r="R254" s="8"/>
      <c r="S254" s="8"/>
    </row>
    <row r="255" spans="1:19" s="2" customFormat="1" ht="15" customHeight="1">
      <c r="A255" s="43"/>
      <c r="B255" s="44"/>
      <c r="C255" s="7"/>
      <c r="D255" s="3"/>
      <c r="E255" s="3"/>
      <c r="F255" s="17"/>
      <c r="G255" s="45"/>
      <c r="H255" s="45"/>
      <c r="I255" s="46"/>
      <c r="K255" s="3"/>
      <c r="L255" s="3"/>
      <c r="M255" s="7"/>
      <c r="N255" s="3"/>
      <c r="O255" s="3"/>
      <c r="P255" s="17"/>
      <c r="Q255" s="8"/>
      <c r="R255" s="8"/>
      <c r="S255" s="8"/>
    </row>
    <row r="256" spans="1:19" s="2" customFormat="1" ht="15" customHeight="1">
      <c r="A256" s="50" t="s">
        <v>10</v>
      </c>
      <c r="B256" s="51"/>
      <c r="C256" s="9"/>
      <c r="D256" s="4"/>
      <c r="E256" s="4"/>
      <c r="F256" s="14">
        <f>IF(ISBLANK(F244),"",ROUNDDOWN(F254,-1))</f>
        <v>21920</v>
      </c>
      <c r="G256" s="52"/>
      <c r="H256" s="52"/>
      <c r="I256" s="53"/>
      <c r="K256" s="21"/>
      <c r="L256" s="21"/>
      <c r="M256" s="7"/>
      <c r="N256" s="3"/>
      <c r="O256" s="3"/>
      <c r="P256" s="17"/>
      <c r="Q256" s="8"/>
      <c r="R256" s="8"/>
      <c r="S256" s="8"/>
    </row>
  </sheetData>
  <sheetProtection password="DB19" sheet="1" objects="1" scenarios="1" selectLockedCells="1" selectUnlockedCells="1"/>
  <mergeCells count="853">
    <mergeCell ref="A255:B255"/>
    <mergeCell ref="G255:I255"/>
    <mergeCell ref="A256:B256"/>
    <mergeCell ref="G256:I256"/>
    <mergeCell ref="A253:B253"/>
    <mergeCell ref="G253:I253"/>
    <mergeCell ref="A254:B254"/>
    <mergeCell ref="G254:I254"/>
    <mergeCell ref="A251:B251"/>
    <mergeCell ref="G251:I251"/>
    <mergeCell ref="A252:B252"/>
    <mergeCell ref="G252:I252"/>
    <mergeCell ref="A249:B249"/>
    <mergeCell ref="G249:I249"/>
    <mergeCell ref="A250:B250"/>
    <mergeCell ref="G250:I250"/>
    <mergeCell ref="A247:B247"/>
    <mergeCell ref="G247:I247"/>
    <mergeCell ref="A248:B248"/>
    <mergeCell ref="G248:I248"/>
    <mergeCell ref="A245:B245"/>
    <mergeCell ref="G245:I245"/>
    <mergeCell ref="A246:B246"/>
    <mergeCell ref="G246:I246"/>
    <mergeCell ref="A243:B243"/>
    <mergeCell ref="G243:I243"/>
    <mergeCell ref="A244:B244"/>
    <mergeCell ref="G244:I244"/>
    <mergeCell ref="A239:P239"/>
    <mergeCell ref="A240:S240"/>
    <mergeCell ref="B242:C242"/>
    <mergeCell ref="D242:E242"/>
    <mergeCell ref="G242:H242"/>
    <mergeCell ref="A238:B238"/>
    <mergeCell ref="G238:I238"/>
    <mergeCell ref="K238:L238"/>
    <mergeCell ref="Q238:S238"/>
    <mergeCell ref="A237:B237"/>
    <mergeCell ref="G237:I237"/>
    <mergeCell ref="K237:L237"/>
    <mergeCell ref="Q237:S237"/>
    <mergeCell ref="A236:B236"/>
    <mergeCell ref="G236:I236"/>
    <mergeCell ref="K236:L236"/>
    <mergeCell ref="Q236:S236"/>
    <mergeCell ref="A235:B235"/>
    <mergeCell ref="G235:I235"/>
    <mergeCell ref="K235:L235"/>
    <mergeCell ref="Q235:S235"/>
    <mergeCell ref="A234:B234"/>
    <mergeCell ref="G234:I234"/>
    <mergeCell ref="K234:L234"/>
    <mergeCell ref="Q234:S234"/>
    <mergeCell ref="A233:B233"/>
    <mergeCell ref="G233:I233"/>
    <mergeCell ref="K233:L233"/>
    <mergeCell ref="Q233:S233"/>
    <mergeCell ref="A232:B232"/>
    <mergeCell ref="G232:I232"/>
    <mergeCell ref="K232:L232"/>
    <mergeCell ref="Q232:S232"/>
    <mergeCell ref="A231:B231"/>
    <mergeCell ref="G231:I231"/>
    <mergeCell ref="K231:L231"/>
    <mergeCell ref="Q231:S231"/>
    <mergeCell ref="A230:B230"/>
    <mergeCell ref="G230:I230"/>
    <mergeCell ref="K230:L230"/>
    <mergeCell ref="Q230:S230"/>
    <mergeCell ref="A229:B229"/>
    <mergeCell ref="G229:I229"/>
    <mergeCell ref="K229:L229"/>
    <mergeCell ref="Q229:S229"/>
    <mergeCell ref="A228:B228"/>
    <mergeCell ref="G228:I228"/>
    <mergeCell ref="K228:L228"/>
    <mergeCell ref="Q228:S228"/>
    <mergeCell ref="A227:B227"/>
    <mergeCell ref="G227:I227"/>
    <mergeCell ref="K227:L227"/>
    <mergeCell ref="Q227:S227"/>
    <mergeCell ref="A226:B226"/>
    <mergeCell ref="G226:I226"/>
    <mergeCell ref="K226:L226"/>
    <mergeCell ref="Q226:S226"/>
    <mergeCell ref="N224:O224"/>
    <mergeCell ref="Q224:R224"/>
    <mergeCell ref="A225:B225"/>
    <mergeCell ref="G225:I225"/>
    <mergeCell ref="K225:L225"/>
    <mergeCell ref="Q225:S225"/>
    <mergeCell ref="B224:C224"/>
    <mergeCell ref="D224:E224"/>
    <mergeCell ref="G224:H224"/>
    <mergeCell ref="L224:M224"/>
    <mergeCell ref="A222:B222"/>
    <mergeCell ref="G222:I222"/>
    <mergeCell ref="K222:L222"/>
    <mergeCell ref="Q222:S222"/>
    <mergeCell ref="A221:B221"/>
    <mergeCell ref="G221:I221"/>
    <mergeCell ref="K221:L221"/>
    <mergeCell ref="Q221:S221"/>
    <mergeCell ref="A220:B220"/>
    <mergeCell ref="G220:I220"/>
    <mergeCell ref="K220:L220"/>
    <mergeCell ref="Q220:S220"/>
    <mergeCell ref="A219:B219"/>
    <mergeCell ref="G219:I219"/>
    <mergeCell ref="K219:L219"/>
    <mergeCell ref="Q219:S219"/>
    <mergeCell ref="A218:B218"/>
    <mergeCell ref="G218:I218"/>
    <mergeCell ref="K218:L218"/>
    <mergeCell ref="Q218:S218"/>
    <mergeCell ref="A217:B217"/>
    <mergeCell ref="G217:I217"/>
    <mergeCell ref="K217:L217"/>
    <mergeCell ref="Q217:S217"/>
    <mergeCell ref="A216:B216"/>
    <mergeCell ref="G216:I216"/>
    <mergeCell ref="K216:L216"/>
    <mergeCell ref="Q216:S216"/>
    <mergeCell ref="A215:B215"/>
    <mergeCell ref="G215:I215"/>
    <mergeCell ref="K215:L215"/>
    <mergeCell ref="Q215:S215"/>
    <mergeCell ref="A214:B214"/>
    <mergeCell ref="G214:I214"/>
    <mergeCell ref="K214:L214"/>
    <mergeCell ref="Q214:S214"/>
    <mergeCell ref="A213:B213"/>
    <mergeCell ref="G213:I213"/>
    <mergeCell ref="K213:L213"/>
    <mergeCell ref="Q213:S213"/>
    <mergeCell ref="A212:B212"/>
    <mergeCell ref="G212:I212"/>
    <mergeCell ref="K212:L212"/>
    <mergeCell ref="Q212:S212"/>
    <mergeCell ref="A211:B211"/>
    <mergeCell ref="G211:I211"/>
    <mergeCell ref="K211:L211"/>
    <mergeCell ref="Q211:S211"/>
    <mergeCell ref="A210:B210"/>
    <mergeCell ref="G210:I210"/>
    <mergeCell ref="K210:L210"/>
    <mergeCell ref="Q210:S210"/>
    <mergeCell ref="A209:B209"/>
    <mergeCell ref="G209:I209"/>
    <mergeCell ref="K209:L209"/>
    <mergeCell ref="Q209:S209"/>
    <mergeCell ref="A205:P205"/>
    <mergeCell ref="A206:S206"/>
    <mergeCell ref="B208:C208"/>
    <mergeCell ref="D208:E208"/>
    <mergeCell ref="G208:H208"/>
    <mergeCell ref="L208:M208"/>
    <mergeCell ref="N208:O208"/>
    <mergeCell ref="Q208:R208"/>
    <mergeCell ref="A204:B204"/>
    <mergeCell ref="G204:I204"/>
    <mergeCell ref="K204:L204"/>
    <mergeCell ref="Q204:S204"/>
    <mergeCell ref="A203:B203"/>
    <mergeCell ref="G203:I203"/>
    <mergeCell ref="K203:L203"/>
    <mergeCell ref="Q203:S203"/>
    <mergeCell ref="A202:B202"/>
    <mergeCell ref="G202:I202"/>
    <mergeCell ref="K202:L202"/>
    <mergeCell ref="Q202:S202"/>
    <mergeCell ref="A201:B201"/>
    <mergeCell ref="G201:I201"/>
    <mergeCell ref="K201:L201"/>
    <mergeCell ref="Q201:S201"/>
    <mergeCell ref="A200:B200"/>
    <mergeCell ref="G200:I200"/>
    <mergeCell ref="K200:L200"/>
    <mergeCell ref="Q200:S200"/>
    <mergeCell ref="A199:B199"/>
    <mergeCell ref="G199:I199"/>
    <mergeCell ref="K199:L199"/>
    <mergeCell ref="Q199:S199"/>
    <mergeCell ref="A198:B198"/>
    <mergeCell ref="G198:I198"/>
    <mergeCell ref="K198:L198"/>
    <mergeCell ref="Q198:S198"/>
    <mergeCell ref="A197:B197"/>
    <mergeCell ref="G197:I197"/>
    <mergeCell ref="K197:L197"/>
    <mergeCell ref="Q197:S197"/>
    <mergeCell ref="A196:B196"/>
    <mergeCell ref="G196:I196"/>
    <mergeCell ref="K196:L196"/>
    <mergeCell ref="Q196:S196"/>
    <mergeCell ref="A195:B195"/>
    <mergeCell ref="G195:I195"/>
    <mergeCell ref="K195:L195"/>
    <mergeCell ref="Q195:S195"/>
    <mergeCell ref="A194:B194"/>
    <mergeCell ref="G194:I194"/>
    <mergeCell ref="K194:L194"/>
    <mergeCell ref="Q194:S194"/>
    <mergeCell ref="A193:B193"/>
    <mergeCell ref="G193:I193"/>
    <mergeCell ref="K193:L193"/>
    <mergeCell ref="Q193:S193"/>
    <mergeCell ref="A192:B192"/>
    <mergeCell ref="G192:I192"/>
    <mergeCell ref="K192:L192"/>
    <mergeCell ref="Q192:S192"/>
    <mergeCell ref="N190:O190"/>
    <mergeCell ref="Q190:R190"/>
    <mergeCell ref="A191:B191"/>
    <mergeCell ref="G191:I191"/>
    <mergeCell ref="K191:L191"/>
    <mergeCell ref="Q191:S191"/>
    <mergeCell ref="B190:C190"/>
    <mergeCell ref="D190:E190"/>
    <mergeCell ref="G190:H190"/>
    <mergeCell ref="L190:M190"/>
    <mergeCell ref="A188:B188"/>
    <mergeCell ref="G188:I188"/>
    <mergeCell ref="K188:L188"/>
    <mergeCell ref="Q188:S188"/>
    <mergeCell ref="A187:B187"/>
    <mergeCell ref="G187:I187"/>
    <mergeCell ref="K187:L187"/>
    <mergeCell ref="Q187:S187"/>
    <mergeCell ref="A186:B186"/>
    <mergeCell ref="G186:I186"/>
    <mergeCell ref="K186:L186"/>
    <mergeCell ref="Q186:S186"/>
    <mergeCell ref="A185:B185"/>
    <mergeCell ref="G185:I185"/>
    <mergeCell ref="K185:L185"/>
    <mergeCell ref="Q185:S185"/>
    <mergeCell ref="A184:B184"/>
    <mergeCell ref="G184:I184"/>
    <mergeCell ref="K184:L184"/>
    <mergeCell ref="Q184:S184"/>
    <mergeCell ref="A183:B183"/>
    <mergeCell ref="G183:I183"/>
    <mergeCell ref="K183:L183"/>
    <mergeCell ref="Q183:S183"/>
    <mergeCell ref="A182:B182"/>
    <mergeCell ref="G182:I182"/>
    <mergeCell ref="K182:L182"/>
    <mergeCell ref="Q182:S182"/>
    <mergeCell ref="A181:B181"/>
    <mergeCell ref="G181:I181"/>
    <mergeCell ref="K181:L181"/>
    <mergeCell ref="Q181:S181"/>
    <mergeCell ref="A180:B180"/>
    <mergeCell ref="G180:I180"/>
    <mergeCell ref="K180:L180"/>
    <mergeCell ref="Q180:S180"/>
    <mergeCell ref="A179:B179"/>
    <mergeCell ref="G179:I179"/>
    <mergeCell ref="K179:L179"/>
    <mergeCell ref="Q179:S179"/>
    <mergeCell ref="A178:B178"/>
    <mergeCell ref="G178:I178"/>
    <mergeCell ref="K178:L178"/>
    <mergeCell ref="Q178:S178"/>
    <mergeCell ref="A177:B177"/>
    <mergeCell ref="G177:I177"/>
    <mergeCell ref="K177:L177"/>
    <mergeCell ref="Q177:S177"/>
    <mergeCell ref="A176:B176"/>
    <mergeCell ref="G176:I176"/>
    <mergeCell ref="K176:L176"/>
    <mergeCell ref="Q176:S176"/>
    <mergeCell ref="A175:B175"/>
    <mergeCell ref="G175:I175"/>
    <mergeCell ref="K175:L175"/>
    <mergeCell ref="Q175:S175"/>
    <mergeCell ref="A171:P171"/>
    <mergeCell ref="A172:S172"/>
    <mergeCell ref="B174:C174"/>
    <mergeCell ref="D174:E174"/>
    <mergeCell ref="G174:H174"/>
    <mergeCell ref="L174:M174"/>
    <mergeCell ref="N174:O174"/>
    <mergeCell ref="Q174:R174"/>
    <mergeCell ref="A170:B170"/>
    <mergeCell ref="G170:I170"/>
    <mergeCell ref="K170:L170"/>
    <mergeCell ref="Q170:S170"/>
    <mergeCell ref="A169:B169"/>
    <mergeCell ref="G169:I169"/>
    <mergeCell ref="K169:L169"/>
    <mergeCell ref="Q169:S169"/>
    <mergeCell ref="A168:B168"/>
    <mergeCell ref="G168:I168"/>
    <mergeCell ref="K168:L168"/>
    <mergeCell ref="Q168:S168"/>
    <mergeCell ref="A167:B167"/>
    <mergeCell ref="G167:I167"/>
    <mergeCell ref="K167:L167"/>
    <mergeCell ref="Q167:S167"/>
    <mergeCell ref="A166:B166"/>
    <mergeCell ref="G166:I166"/>
    <mergeCell ref="K166:L166"/>
    <mergeCell ref="Q166:S166"/>
    <mergeCell ref="A165:B165"/>
    <mergeCell ref="G165:I165"/>
    <mergeCell ref="K165:L165"/>
    <mergeCell ref="Q165:S165"/>
    <mergeCell ref="A164:B164"/>
    <mergeCell ref="G164:I164"/>
    <mergeCell ref="K164:L164"/>
    <mergeCell ref="Q164:S164"/>
    <mergeCell ref="A163:B163"/>
    <mergeCell ref="G163:I163"/>
    <mergeCell ref="K163:L163"/>
    <mergeCell ref="Q163:S163"/>
    <mergeCell ref="A162:B162"/>
    <mergeCell ref="G162:I162"/>
    <mergeCell ref="K162:L162"/>
    <mergeCell ref="Q162:S162"/>
    <mergeCell ref="A161:B161"/>
    <mergeCell ref="G161:I161"/>
    <mergeCell ref="K161:L161"/>
    <mergeCell ref="Q161:S161"/>
    <mergeCell ref="A160:B160"/>
    <mergeCell ref="G160:I160"/>
    <mergeCell ref="K160:L160"/>
    <mergeCell ref="Q160:S160"/>
    <mergeCell ref="A159:B159"/>
    <mergeCell ref="G159:I159"/>
    <mergeCell ref="K159:L159"/>
    <mergeCell ref="Q159:S159"/>
    <mergeCell ref="A158:B158"/>
    <mergeCell ref="G158:I158"/>
    <mergeCell ref="K158:L158"/>
    <mergeCell ref="Q158:S158"/>
    <mergeCell ref="N156:O156"/>
    <mergeCell ref="Q156:R156"/>
    <mergeCell ref="A157:B157"/>
    <mergeCell ref="G157:I157"/>
    <mergeCell ref="K157:L157"/>
    <mergeCell ref="Q157:S157"/>
    <mergeCell ref="B156:C156"/>
    <mergeCell ref="D156:E156"/>
    <mergeCell ref="G156:H156"/>
    <mergeCell ref="L156:M156"/>
    <mergeCell ref="A154:B154"/>
    <mergeCell ref="G154:I154"/>
    <mergeCell ref="K154:L154"/>
    <mergeCell ref="Q154:S154"/>
    <mergeCell ref="A153:B153"/>
    <mergeCell ref="G153:I153"/>
    <mergeCell ref="K153:L153"/>
    <mergeCell ref="Q153:S153"/>
    <mergeCell ref="A152:B152"/>
    <mergeCell ref="G152:I152"/>
    <mergeCell ref="K152:L152"/>
    <mergeCell ref="Q152:S152"/>
    <mergeCell ref="A151:B151"/>
    <mergeCell ref="G151:I151"/>
    <mergeCell ref="K151:L151"/>
    <mergeCell ref="Q151:S151"/>
    <mergeCell ref="A150:B150"/>
    <mergeCell ref="G150:I150"/>
    <mergeCell ref="K150:L150"/>
    <mergeCell ref="Q150:S150"/>
    <mergeCell ref="A149:B149"/>
    <mergeCell ref="G149:I149"/>
    <mergeCell ref="K149:L149"/>
    <mergeCell ref="Q149:S149"/>
    <mergeCell ref="A148:B148"/>
    <mergeCell ref="G148:I148"/>
    <mergeCell ref="K148:L148"/>
    <mergeCell ref="Q148:S148"/>
    <mergeCell ref="A147:B147"/>
    <mergeCell ref="G147:I147"/>
    <mergeCell ref="K147:L147"/>
    <mergeCell ref="Q147:S147"/>
    <mergeCell ref="A146:B146"/>
    <mergeCell ref="G146:I146"/>
    <mergeCell ref="K146:L146"/>
    <mergeCell ref="Q146:S146"/>
    <mergeCell ref="A145:B145"/>
    <mergeCell ref="G145:I145"/>
    <mergeCell ref="K145:L145"/>
    <mergeCell ref="Q145:S145"/>
    <mergeCell ref="A144:B144"/>
    <mergeCell ref="G144:I144"/>
    <mergeCell ref="K144:L144"/>
    <mergeCell ref="Q144:S144"/>
    <mergeCell ref="A143:B143"/>
    <mergeCell ref="G143:I143"/>
    <mergeCell ref="K143:L143"/>
    <mergeCell ref="Q143:S143"/>
    <mergeCell ref="A142:B142"/>
    <mergeCell ref="G142:I142"/>
    <mergeCell ref="K142:L142"/>
    <mergeCell ref="Q142:S142"/>
    <mergeCell ref="A141:B141"/>
    <mergeCell ref="G141:I141"/>
    <mergeCell ref="K141:L141"/>
    <mergeCell ref="Q141:S141"/>
    <mergeCell ref="A137:P137"/>
    <mergeCell ref="A138:S138"/>
    <mergeCell ref="B140:C140"/>
    <mergeCell ref="D140:E140"/>
    <mergeCell ref="G140:H140"/>
    <mergeCell ref="L140:M140"/>
    <mergeCell ref="N140:O140"/>
    <mergeCell ref="Q140:R140"/>
    <mergeCell ref="A1:P1"/>
    <mergeCell ref="A2:S2"/>
    <mergeCell ref="A5:B5"/>
    <mergeCell ref="A6:B6"/>
    <mergeCell ref="G5:I5"/>
    <mergeCell ref="G4:H4"/>
    <mergeCell ref="Q4:R4"/>
    <mergeCell ref="K5:L5"/>
    <mergeCell ref="Q5:S5"/>
    <mergeCell ref="D4:E4"/>
    <mergeCell ref="A7:B7"/>
    <mergeCell ref="A8:B8"/>
    <mergeCell ref="A9:B9"/>
    <mergeCell ref="A10:B10"/>
    <mergeCell ref="A18:B18"/>
    <mergeCell ref="A16:B16"/>
    <mergeCell ref="A11:B11"/>
    <mergeCell ref="A12:B12"/>
    <mergeCell ref="A13:B13"/>
    <mergeCell ref="A15:B15"/>
    <mergeCell ref="K16:L16"/>
    <mergeCell ref="Q16:S16"/>
    <mergeCell ref="K14:L14"/>
    <mergeCell ref="Q14:S14"/>
    <mergeCell ref="K15:L15"/>
    <mergeCell ref="Q15:S15"/>
    <mergeCell ref="G14:I14"/>
    <mergeCell ref="A14:B14"/>
    <mergeCell ref="K10:L10"/>
    <mergeCell ref="Q10:S10"/>
    <mergeCell ref="K11:L11"/>
    <mergeCell ref="Q11:S11"/>
    <mergeCell ref="K12:L12"/>
    <mergeCell ref="Q12:S12"/>
    <mergeCell ref="Q13:S13"/>
    <mergeCell ref="Q9:S9"/>
    <mergeCell ref="K13:L13"/>
    <mergeCell ref="G18:I18"/>
    <mergeCell ref="G16:I16"/>
    <mergeCell ref="G17:I17"/>
    <mergeCell ref="G9:I9"/>
    <mergeCell ref="G10:I10"/>
    <mergeCell ref="G11:I11"/>
    <mergeCell ref="G12:I12"/>
    <mergeCell ref="G15:I15"/>
    <mergeCell ref="Q6:S6"/>
    <mergeCell ref="K7:L7"/>
    <mergeCell ref="Q7:S7"/>
    <mergeCell ref="K8:L8"/>
    <mergeCell ref="Q8:S8"/>
    <mergeCell ref="A120:B120"/>
    <mergeCell ref="G120:I120"/>
    <mergeCell ref="K120:L120"/>
    <mergeCell ref="Q120:S120"/>
    <mergeCell ref="A119:B119"/>
    <mergeCell ref="G119:I119"/>
    <mergeCell ref="K119:L119"/>
    <mergeCell ref="Q119:S119"/>
    <mergeCell ref="A118:B118"/>
    <mergeCell ref="G118:I118"/>
    <mergeCell ref="K118:L118"/>
    <mergeCell ref="Q118:S118"/>
    <mergeCell ref="A117:B117"/>
    <mergeCell ref="G117:I117"/>
    <mergeCell ref="K117:L117"/>
    <mergeCell ref="Q117:S117"/>
    <mergeCell ref="A116:B116"/>
    <mergeCell ref="G116:I116"/>
    <mergeCell ref="K116:L116"/>
    <mergeCell ref="Q116:S116"/>
    <mergeCell ref="A115:B115"/>
    <mergeCell ref="G115:I115"/>
    <mergeCell ref="K115:L115"/>
    <mergeCell ref="Q115:S115"/>
    <mergeCell ref="A114:B114"/>
    <mergeCell ref="G114:I114"/>
    <mergeCell ref="K114:L114"/>
    <mergeCell ref="Q114:S114"/>
    <mergeCell ref="A113:B113"/>
    <mergeCell ref="G113:I113"/>
    <mergeCell ref="K113:L113"/>
    <mergeCell ref="Q113:S113"/>
    <mergeCell ref="A112:B112"/>
    <mergeCell ref="G112:I112"/>
    <mergeCell ref="K112:L112"/>
    <mergeCell ref="Q112:S112"/>
    <mergeCell ref="A111:B111"/>
    <mergeCell ref="G111:I111"/>
    <mergeCell ref="K111:L111"/>
    <mergeCell ref="Q111:S111"/>
    <mergeCell ref="A110:B110"/>
    <mergeCell ref="G110:I110"/>
    <mergeCell ref="K110:L110"/>
    <mergeCell ref="Q110:S110"/>
    <mergeCell ref="A109:B109"/>
    <mergeCell ref="G109:I109"/>
    <mergeCell ref="K109:L109"/>
    <mergeCell ref="Q109:S109"/>
    <mergeCell ref="A108:B108"/>
    <mergeCell ref="G108:I108"/>
    <mergeCell ref="K108:L108"/>
    <mergeCell ref="Q108:S108"/>
    <mergeCell ref="A107:B107"/>
    <mergeCell ref="G107:I107"/>
    <mergeCell ref="K107:L107"/>
    <mergeCell ref="Q107:S107"/>
    <mergeCell ref="A103:P103"/>
    <mergeCell ref="A104:S104"/>
    <mergeCell ref="B106:C106"/>
    <mergeCell ref="D106:E106"/>
    <mergeCell ref="G106:H106"/>
    <mergeCell ref="L106:M106"/>
    <mergeCell ref="N106:O106"/>
    <mergeCell ref="Q106:R106"/>
    <mergeCell ref="A102:B102"/>
    <mergeCell ref="G102:I102"/>
    <mergeCell ref="K102:L102"/>
    <mergeCell ref="Q102:S102"/>
    <mergeCell ref="A101:B101"/>
    <mergeCell ref="G101:I101"/>
    <mergeCell ref="K101:L101"/>
    <mergeCell ref="Q101:S101"/>
    <mergeCell ref="A100:B100"/>
    <mergeCell ref="G100:I100"/>
    <mergeCell ref="K100:L100"/>
    <mergeCell ref="Q100:S100"/>
    <mergeCell ref="A99:B99"/>
    <mergeCell ref="G99:I99"/>
    <mergeCell ref="K99:L99"/>
    <mergeCell ref="Q99:S99"/>
    <mergeCell ref="A98:B98"/>
    <mergeCell ref="G98:I98"/>
    <mergeCell ref="K98:L98"/>
    <mergeCell ref="Q98:S98"/>
    <mergeCell ref="A97:B97"/>
    <mergeCell ref="G97:I97"/>
    <mergeCell ref="K97:L97"/>
    <mergeCell ref="Q97:S97"/>
    <mergeCell ref="A96:B96"/>
    <mergeCell ref="G96:I96"/>
    <mergeCell ref="K96:L96"/>
    <mergeCell ref="Q96:S96"/>
    <mergeCell ref="A95:B95"/>
    <mergeCell ref="G95:I95"/>
    <mergeCell ref="K95:L95"/>
    <mergeCell ref="Q95:S95"/>
    <mergeCell ref="A94:B94"/>
    <mergeCell ref="G94:I94"/>
    <mergeCell ref="K94:L94"/>
    <mergeCell ref="Q94:S94"/>
    <mergeCell ref="A93:B93"/>
    <mergeCell ref="G93:I93"/>
    <mergeCell ref="K93:L93"/>
    <mergeCell ref="Q93:S93"/>
    <mergeCell ref="A92:B92"/>
    <mergeCell ref="G92:I92"/>
    <mergeCell ref="K92:L92"/>
    <mergeCell ref="Q92:S92"/>
    <mergeCell ref="A91:B91"/>
    <mergeCell ref="G91:I91"/>
    <mergeCell ref="K91:L91"/>
    <mergeCell ref="Q91:S91"/>
    <mergeCell ref="A90:B90"/>
    <mergeCell ref="G90:I90"/>
    <mergeCell ref="K90:L90"/>
    <mergeCell ref="Q90:S90"/>
    <mergeCell ref="N88:O88"/>
    <mergeCell ref="Q88:R88"/>
    <mergeCell ref="A89:B89"/>
    <mergeCell ref="G89:I89"/>
    <mergeCell ref="K89:L89"/>
    <mergeCell ref="Q89:S89"/>
    <mergeCell ref="B88:C88"/>
    <mergeCell ref="D88:E88"/>
    <mergeCell ref="G88:H88"/>
    <mergeCell ref="L88:M88"/>
    <mergeCell ref="A86:B86"/>
    <mergeCell ref="G86:I86"/>
    <mergeCell ref="K86:L86"/>
    <mergeCell ref="Q86:S86"/>
    <mergeCell ref="A85:B85"/>
    <mergeCell ref="G85:I85"/>
    <mergeCell ref="K85:L85"/>
    <mergeCell ref="Q85:S85"/>
    <mergeCell ref="A84:B84"/>
    <mergeCell ref="G84:I84"/>
    <mergeCell ref="K84:L84"/>
    <mergeCell ref="Q84:S84"/>
    <mergeCell ref="A83:B83"/>
    <mergeCell ref="G83:I83"/>
    <mergeCell ref="K83:L83"/>
    <mergeCell ref="Q83:S83"/>
    <mergeCell ref="A82:B82"/>
    <mergeCell ref="G82:I82"/>
    <mergeCell ref="K82:L82"/>
    <mergeCell ref="Q82:S82"/>
    <mergeCell ref="A81:B81"/>
    <mergeCell ref="G81:I81"/>
    <mergeCell ref="K81:L81"/>
    <mergeCell ref="Q81:S81"/>
    <mergeCell ref="A80:B80"/>
    <mergeCell ref="G80:I80"/>
    <mergeCell ref="K80:L80"/>
    <mergeCell ref="Q80:S80"/>
    <mergeCell ref="A79:B79"/>
    <mergeCell ref="G79:I79"/>
    <mergeCell ref="K79:L79"/>
    <mergeCell ref="Q79:S79"/>
    <mergeCell ref="A78:B78"/>
    <mergeCell ref="G78:I78"/>
    <mergeCell ref="K78:L78"/>
    <mergeCell ref="Q78:S78"/>
    <mergeCell ref="A77:B77"/>
    <mergeCell ref="G77:I77"/>
    <mergeCell ref="K77:L77"/>
    <mergeCell ref="Q77:S77"/>
    <mergeCell ref="A76:B76"/>
    <mergeCell ref="G76:I76"/>
    <mergeCell ref="K76:L76"/>
    <mergeCell ref="Q76:S76"/>
    <mergeCell ref="A75:B75"/>
    <mergeCell ref="G75:I75"/>
    <mergeCell ref="K75:L75"/>
    <mergeCell ref="Q75:S75"/>
    <mergeCell ref="A74:B74"/>
    <mergeCell ref="G74:I74"/>
    <mergeCell ref="K74:L74"/>
    <mergeCell ref="Q74:S74"/>
    <mergeCell ref="A73:B73"/>
    <mergeCell ref="G73:I73"/>
    <mergeCell ref="K73:L73"/>
    <mergeCell ref="Q73:S73"/>
    <mergeCell ref="A69:P69"/>
    <mergeCell ref="A70:S70"/>
    <mergeCell ref="B72:C72"/>
    <mergeCell ref="D72:E72"/>
    <mergeCell ref="G72:H72"/>
    <mergeCell ref="L72:M72"/>
    <mergeCell ref="N72:O72"/>
    <mergeCell ref="Q72:R72"/>
    <mergeCell ref="A68:B68"/>
    <mergeCell ref="G68:I68"/>
    <mergeCell ref="K68:L68"/>
    <mergeCell ref="Q68:S68"/>
    <mergeCell ref="A67:B67"/>
    <mergeCell ref="G67:I67"/>
    <mergeCell ref="K67:L67"/>
    <mergeCell ref="Q67:S67"/>
    <mergeCell ref="A66:B66"/>
    <mergeCell ref="G66:I66"/>
    <mergeCell ref="K66:L66"/>
    <mergeCell ref="Q66:S66"/>
    <mergeCell ref="A65:B65"/>
    <mergeCell ref="G65:I65"/>
    <mergeCell ref="K65:L65"/>
    <mergeCell ref="Q65:S65"/>
    <mergeCell ref="A64:B64"/>
    <mergeCell ref="G64:I64"/>
    <mergeCell ref="K64:L64"/>
    <mergeCell ref="Q64:S64"/>
    <mergeCell ref="A63:B63"/>
    <mergeCell ref="G63:I63"/>
    <mergeCell ref="K63:L63"/>
    <mergeCell ref="Q63:S63"/>
    <mergeCell ref="A62:B62"/>
    <mergeCell ref="G62:I62"/>
    <mergeCell ref="K62:L62"/>
    <mergeCell ref="Q62:S62"/>
    <mergeCell ref="A61:B61"/>
    <mergeCell ref="G61:I61"/>
    <mergeCell ref="K61:L61"/>
    <mergeCell ref="Q61:S61"/>
    <mergeCell ref="A60:B60"/>
    <mergeCell ref="G60:I60"/>
    <mergeCell ref="K60:L60"/>
    <mergeCell ref="Q60:S60"/>
    <mergeCell ref="A59:B59"/>
    <mergeCell ref="G59:I59"/>
    <mergeCell ref="K59:L59"/>
    <mergeCell ref="Q59:S59"/>
    <mergeCell ref="A58:B58"/>
    <mergeCell ref="G58:I58"/>
    <mergeCell ref="K58:L58"/>
    <mergeCell ref="Q58:S58"/>
    <mergeCell ref="A57:B57"/>
    <mergeCell ref="G57:I57"/>
    <mergeCell ref="K57:L57"/>
    <mergeCell ref="Q57:S57"/>
    <mergeCell ref="A56:B56"/>
    <mergeCell ref="G56:I56"/>
    <mergeCell ref="K56:L56"/>
    <mergeCell ref="Q56:S56"/>
    <mergeCell ref="N54:O54"/>
    <mergeCell ref="Q54:R54"/>
    <mergeCell ref="A55:B55"/>
    <mergeCell ref="G55:I55"/>
    <mergeCell ref="K55:L55"/>
    <mergeCell ref="Q55:S55"/>
    <mergeCell ref="B54:C54"/>
    <mergeCell ref="D54:E54"/>
    <mergeCell ref="G54:H54"/>
    <mergeCell ref="L54:M54"/>
    <mergeCell ref="A52:B52"/>
    <mergeCell ref="G52:I52"/>
    <mergeCell ref="K52:L52"/>
    <mergeCell ref="Q52:S52"/>
    <mergeCell ref="A51:B51"/>
    <mergeCell ref="G51:I51"/>
    <mergeCell ref="K51:L51"/>
    <mergeCell ref="Q51:S51"/>
    <mergeCell ref="A50:B50"/>
    <mergeCell ref="G50:I50"/>
    <mergeCell ref="K50:L50"/>
    <mergeCell ref="Q50:S50"/>
    <mergeCell ref="A49:B49"/>
    <mergeCell ref="G49:I49"/>
    <mergeCell ref="K49:L49"/>
    <mergeCell ref="Q49:S49"/>
    <mergeCell ref="A48:B48"/>
    <mergeCell ref="G48:I48"/>
    <mergeCell ref="K48:L48"/>
    <mergeCell ref="Q48:S48"/>
    <mergeCell ref="A47:B47"/>
    <mergeCell ref="G47:I47"/>
    <mergeCell ref="K47:L47"/>
    <mergeCell ref="Q47:S47"/>
    <mergeCell ref="A46:B46"/>
    <mergeCell ref="G46:I46"/>
    <mergeCell ref="K46:L46"/>
    <mergeCell ref="Q46:S46"/>
    <mergeCell ref="A45:B45"/>
    <mergeCell ref="G45:I45"/>
    <mergeCell ref="K45:L45"/>
    <mergeCell ref="Q45:S45"/>
    <mergeCell ref="A44:B44"/>
    <mergeCell ref="G44:I44"/>
    <mergeCell ref="K44:L44"/>
    <mergeCell ref="Q44:S44"/>
    <mergeCell ref="A43:B43"/>
    <mergeCell ref="G43:I43"/>
    <mergeCell ref="K43:L43"/>
    <mergeCell ref="Q43:S43"/>
    <mergeCell ref="A42:B42"/>
    <mergeCell ref="G42:I42"/>
    <mergeCell ref="K42:L42"/>
    <mergeCell ref="Q42:S42"/>
    <mergeCell ref="A41:B41"/>
    <mergeCell ref="G41:I41"/>
    <mergeCell ref="K41:L41"/>
    <mergeCell ref="Q41:S41"/>
    <mergeCell ref="A40:B40"/>
    <mergeCell ref="G40:I40"/>
    <mergeCell ref="K40:L40"/>
    <mergeCell ref="Q40:S40"/>
    <mergeCell ref="A39:B39"/>
    <mergeCell ref="G39:I39"/>
    <mergeCell ref="K39:L39"/>
    <mergeCell ref="Q39:S39"/>
    <mergeCell ref="A35:P35"/>
    <mergeCell ref="A36:S36"/>
    <mergeCell ref="B38:C38"/>
    <mergeCell ref="D38:E38"/>
    <mergeCell ref="G38:H38"/>
    <mergeCell ref="L38:M38"/>
    <mergeCell ref="N38:O38"/>
    <mergeCell ref="Q38:R38"/>
    <mergeCell ref="A34:B34"/>
    <mergeCell ref="G34:I34"/>
    <mergeCell ref="K34:L34"/>
    <mergeCell ref="Q34:S34"/>
    <mergeCell ref="A33:B33"/>
    <mergeCell ref="G33:I33"/>
    <mergeCell ref="K33:L33"/>
    <mergeCell ref="Q33:S33"/>
    <mergeCell ref="A32:B32"/>
    <mergeCell ref="G32:I32"/>
    <mergeCell ref="K32:L32"/>
    <mergeCell ref="Q32:S32"/>
    <mergeCell ref="A31:B31"/>
    <mergeCell ref="G31:I31"/>
    <mergeCell ref="K31:L31"/>
    <mergeCell ref="Q31:S31"/>
    <mergeCell ref="A30:B30"/>
    <mergeCell ref="G30:I30"/>
    <mergeCell ref="K30:L30"/>
    <mergeCell ref="Q30:S30"/>
    <mergeCell ref="A29:B29"/>
    <mergeCell ref="G29:I29"/>
    <mergeCell ref="K29:L29"/>
    <mergeCell ref="Q29:S29"/>
    <mergeCell ref="A28:B28"/>
    <mergeCell ref="G28:I28"/>
    <mergeCell ref="K28:L28"/>
    <mergeCell ref="Q28:S28"/>
    <mergeCell ref="A27:B27"/>
    <mergeCell ref="G27:I27"/>
    <mergeCell ref="K27:L27"/>
    <mergeCell ref="Q27:S27"/>
    <mergeCell ref="A26:B26"/>
    <mergeCell ref="G26:I26"/>
    <mergeCell ref="K26:L26"/>
    <mergeCell ref="Q26:S26"/>
    <mergeCell ref="A25:B25"/>
    <mergeCell ref="G25:I25"/>
    <mergeCell ref="K25:L25"/>
    <mergeCell ref="Q25:S25"/>
    <mergeCell ref="A24:B24"/>
    <mergeCell ref="G24:I24"/>
    <mergeCell ref="K24:L24"/>
    <mergeCell ref="Q24:S24"/>
    <mergeCell ref="A23:B23"/>
    <mergeCell ref="G23:I23"/>
    <mergeCell ref="K23:L23"/>
    <mergeCell ref="Q23:S23"/>
    <mergeCell ref="A22:B22"/>
    <mergeCell ref="G22:I22"/>
    <mergeCell ref="K22:L22"/>
    <mergeCell ref="Q22:S22"/>
    <mergeCell ref="A21:B21"/>
    <mergeCell ref="G21:I21"/>
    <mergeCell ref="K21:L21"/>
    <mergeCell ref="Q21:S21"/>
    <mergeCell ref="Q17:S17"/>
    <mergeCell ref="B20:C20"/>
    <mergeCell ref="D20:E20"/>
    <mergeCell ref="G20:H20"/>
    <mergeCell ref="L20:M20"/>
    <mergeCell ref="N20:O20"/>
    <mergeCell ref="Q20:R20"/>
    <mergeCell ref="K18:L18"/>
    <mergeCell ref="Q18:S18"/>
    <mergeCell ref="A17:B17"/>
    <mergeCell ref="B4:C4"/>
    <mergeCell ref="N4:O4"/>
    <mergeCell ref="L4:M4"/>
    <mergeCell ref="K17:L17"/>
    <mergeCell ref="G13:I13"/>
    <mergeCell ref="K6:L6"/>
    <mergeCell ref="K9:L9"/>
    <mergeCell ref="G6:I6"/>
    <mergeCell ref="G7:I7"/>
    <mergeCell ref="G8:I8"/>
  </mergeCells>
  <printOptions horizontalCentered="1"/>
  <pageMargins left="0.3937007874015748" right="0.3937007874015748" top="1.1811023622047245" bottom="0.5905511811023623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Zeros="0" workbookViewId="0" topLeftCell="A1">
      <selection activeCell="A1" sqref="A1:IV16384"/>
    </sheetView>
  </sheetViews>
  <sheetFormatPr defaultColWidth="9.00390625" defaultRowHeight="15" customHeight="1"/>
  <cols>
    <col min="1" max="2" width="14.625" style="0" customWidth="1"/>
    <col min="3" max="3" width="5.625" style="0" customWidth="1"/>
    <col min="4" max="4" width="5.625" style="5" customWidth="1"/>
    <col min="5" max="5" width="7.625" style="5" customWidth="1"/>
    <col min="6" max="6" width="7.625" style="22" customWidth="1"/>
    <col min="7" max="9" width="4.625" style="0" customWidth="1"/>
    <col min="10" max="11" width="14.625" style="0" customWidth="1"/>
    <col min="12" max="12" width="5.625" style="0" customWidth="1"/>
    <col min="13" max="13" width="5.625" style="5" customWidth="1"/>
    <col min="14" max="14" width="7.625" style="5" customWidth="1"/>
    <col min="15" max="15" width="7.625" style="22" customWidth="1"/>
    <col min="16" max="17" width="4.625" style="0" customWidth="1"/>
    <col min="18" max="16384" width="5.625" style="0" customWidth="1"/>
  </cols>
  <sheetData>
    <row r="1" spans="1:17" s="1" customFormat="1" ht="15" customHeight="1">
      <c r="A1" s="60"/>
      <c r="B1" s="60"/>
      <c r="C1" s="60"/>
      <c r="D1" s="60"/>
      <c r="E1" s="60"/>
      <c r="F1" s="60"/>
      <c r="G1" s="60"/>
      <c r="H1" s="60"/>
      <c r="J1" s="19"/>
      <c r="K1" s="19"/>
      <c r="L1" s="19"/>
      <c r="M1" s="19"/>
      <c r="N1" s="19"/>
      <c r="O1" s="11" t="s">
        <v>38</v>
      </c>
      <c r="P1" s="60"/>
      <c r="Q1" s="60"/>
    </row>
    <row r="2" spans="1:17" s="1" customFormat="1" ht="1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2" customFormat="1" ht="15" customHeight="1">
      <c r="A4" s="62" t="s">
        <v>33</v>
      </c>
      <c r="B4" s="62"/>
      <c r="C4" s="62"/>
      <c r="D4" s="62"/>
      <c r="E4" s="62"/>
      <c r="F4" s="62"/>
      <c r="G4" s="62"/>
      <c r="H4" s="62"/>
      <c r="J4" s="62" t="s">
        <v>39</v>
      </c>
      <c r="K4" s="62"/>
      <c r="L4" s="62"/>
      <c r="M4" s="62"/>
      <c r="N4" s="62"/>
      <c r="O4" s="62"/>
      <c r="P4" s="62"/>
      <c r="Q4" s="62"/>
    </row>
    <row r="5" spans="1:17" s="2" customFormat="1" ht="15" customHeight="1">
      <c r="A5" s="24" t="s">
        <v>30</v>
      </c>
      <c r="B5" s="24" t="s">
        <v>31</v>
      </c>
      <c r="C5" s="24" t="s">
        <v>11</v>
      </c>
      <c r="D5" s="24" t="s">
        <v>1</v>
      </c>
      <c r="E5" s="24" t="s">
        <v>12</v>
      </c>
      <c r="F5" s="25" t="s">
        <v>4</v>
      </c>
      <c r="G5" s="61" t="s">
        <v>32</v>
      </c>
      <c r="H5" s="61"/>
      <c r="J5" s="24" t="s">
        <v>30</v>
      </c>
      <c r="K5" s="24" t="s">
        <v>31</v>
      </c>
      <c r="L5" s="24" t="s">
        <v>11</v>
      </c>
      <c r="M5" s="24" t="s">
        <v>1</v>
      </c>
      <c r="N5" s="24" t="s">
        <v>12</v>
      </c>
      <c r="O5" s="25" t="s">
        <v>4</v>
      </c>
      <c r="P5" s="61" t="s">
        <v>32</v>
      </c>
      <c r="Q5" s="61"/>
    </row>
    <row r="6" spans="1:17" s="2" customFormat="1" ht="15" customHeight="1">
      <c r="A6" s="26" t="s">
        <v>34</v>
      </c>
      <c r="B6" s="26" t="s">
        <v>35</v>
      </c>
      <c r="C6" s="27">
        <v>0.05</v>
      </c>
      <c r="D6" s="24" t="s">
        <v>36</v>
      </c>
      <c r="E6" s="28">
        <v>31110</v>
      </c>
      <c r="F6" s="29">
        <f>IF(ISBLANK(C6),"",C6*E6)</f>
        <v>1555.5</v>
      </c>
      <c r="G6" s="63" t="s">
        <v>44</v>
      </c>
      <c r="H6" s="63"/>
      <c r="J6" s="26" t="s">
        <v>34</v>
      </c>
      <c r="K6" s="26" t="s">
        <v>35</v>
      </c>
      <c r="L6" s="33">
        <v>0.033</v>
      </c>
      <c r="M6" s="24" t="s">
        <v>36</v>
      </c>
      <c r="N6" s="28">
        <v>31110</v>
      </c>
      <c r="O6" s="29">
        <f>IF(ISBLANK(L6),"",L6*N6)</f>
        <v>1026.63</v>
      </c>
      <c r="P6" s="63" t="s">
        <v>44</v>
      </c>
      <c r="Q6" s="63"/>
    </row>
    <row r="7" spans="1:17" s="2" customFormat="1" ht="15" customHeight="1">
      <c r="A7" s="26"/>
      <c r="B7" s="26"/>
      <c r="C7" s="28"/>
      <c r="D7" s="24"/>
      <c r="E7" s="28"/>
      <c r="F7" s="29"/>
      <c r="G7" s="63"/>
      <c r="H7" s="63"/>
      <c r="J7" s="26" t="s">
        <v>40</v>
      </c>
      <c r="K7" s="26"/>
      <c r="L7" s="33">
        <v>0.031</v>
      </c>
      <c r="M7" s="24" t="s">
        <v>41</v>
      </c>
      <c r="N7" s="28">
        <v>20540</v>
      </c>
      <c r="O7" s="29">
        <f>IF(ISBLANK(L7),"",L7*N7)</f>
        <v>636.74</v>
      </c>
      <c r="P7" s="63" t="s">
        <v>44</v>
      </c>
      <c r="Q7" s="63"/>
    </row>
    <row r="8" spans="1:17" s="2" customFormat="1" ht="15" customHeight="1">
      <c r="A8" s="26" t="s">
        <v>8</v>
      </c>
      <c r="B8" s="26"/>
      <c r="C8" s="27">
        <v>0.03</v>
      </c>
      <c r="D8" s="24" t="s">
        <v>9</v>
      </c>
      <c r="E8" s="28">
        <v>13400</v>
      </c>
      <c r="F8" s="29">
        <f>IF(ISBLANK(C8),"",C8*E8)</f>
        <v>402</v>
      </c>
      <c r="G8" s="63" t="s">
        <v>43</v>
      </c>
      <c r="H8" s="63"/>
      <c r="J8" s="26" t="s">
        <v>8</v>
      </c>
      <c r="K8" s="26"/>
      <c r="L8" s="33">
        <v>0.07</v>
      </c>
      <c r="M8" s="24" t="s">
        <v>9</v>
      </c>
      <c r="N8" s="28">
        <v>13400</v>
      </c>
      <c r="O8" s="29">
        <f>IF(ISBLANK(L8),"",L8*N8)</f>
        <v>938.0000000000001</v>
      </c>
      <c r="P8" s="63" t="s">
        <v>43</v>
      </c>
      <c r="Q8" s="63"/>
    </row>
    <row r="9" spans="1:17" s="2" customFormat="1" ht="15" customHeight="1">
      <c r="A9" s="26" t="s">
        <v>14</v>
      </c>
      <c r="B9" s="26" t="s">
        <v>42</v>
      </c>
      <c r="C9" s="31">
        <v>1</v>
      </c>
      <c r="D9" s="24" t="s">
        <v>26</v>
      </c>
      <c r="E9" s="32"/>
      <c r="F9" s="29">
        <f>F8*0.12</f>
        <v>48.239999999999995</v>
      </c>
      <c r="G9" s="63"/>
      <c r="H9" s="63"/>
      <c r="J9" s="26" t="s">
        <v>14</v>
      </c>
      <c r="K9" s="26" t="s">
        <v>42</v>
      </c>
      <c r="L9" s="31">
        <v>1</v>
      </c>
      <c r="M9" s="24" t="s">
        <v>26</v>
      </c>
      <c r="N9" s="32"/>
      <c r="O9" s="29">
        <f>O8*0.12</f>
        <v>112.56000000000002</v>
      </c>
      <c r="P9" s="63"/>
      <c r="Q9" s="63"/>
    </row>
    <row r="10" spans="1:17" s="2" customFormat="1" ht="15" customHeight="1">
      <c r="A10" s="26"/>
      <c r="B10" s="26"/>
      <c r="C10" s="31"/>
      <c r="D10" s="24"/>
      <c r="E10" s="32"/>
      <c r="F10" s="29"/>
      <c r="G10" s="63"/>
      <c r="H10" s="63"/>
      <c r="J10" s="26"/>
      <c r="K10" s="26"/>
      <c r="L10" s="31"/>
      <c r="M10" s="24"/>
      <c r="N10" s="32"/>
      <c r="O10" s="29"/>
      <c r="P10" s="63"/>
      <c r="Q10" s="63"/>
    </row>
    <row r="11" spans="1:17" s="2" customFormat="1" ht="15" customHeight="1">
      <c r="A11" s="24" t="s">
        <v>2</v>
      </c>
      <c r="B11" s="24"/>
      <c r="C11" s="31"/>
      <c r="D11" s="24"/>
      <c r="E11" s="24"/>
      <c r="F11" s="29">
        <f>SUM(F6:F9)</f>
        <v>2005.74</v>
      </c>
      <c r="G11" s="63"/>
      <c r="H11" s="63"/>
      <c r="J11" s="24" t="s">
        <v>2</v>
      </c>
      <c r="K11" s="24"/>
      <c r="L11" s="31"/>
      <c r="M11" s="24"/>
      <c r="N11" s="24"/>
      <c r="O11" s="29">
        <f>SUM(O6:O9)</f>
        <v>2713.9300000000003</v>
      </c>
      <c r="P11" s="63"/>
      <c r="Q11" s="63"/>
    </row>
    <row r="12" spans="1:17" s="2" customFormat="1" ht="15" customHeight="1">
      <c r="A12" s="24"/>
      <c r="B12" s="24"/>
      <c r="C12" s="31"/>
      <c r="D12" s="24"/>
      <c r="E12" s="24"/>
      <c r="F12" s="29"/>
      <c r="G12" s="63"/>
      <c r="H12" s="63"/>
      <c r="J12" s="24"/>
      <c r="K12" s="24"/>
      <c r="L12" s="31"/>
      <c r="M12" s="24"/>
      <c r="N12" s="24"/>
      <c r="O12" s="29"/>
      <c r="P12" s="63"/>
      <c r="Q12" s="63"/>
    </row>
    <row r="13" spans="1:17" s="2" customFormat="1" ht="15" customHeight="1">
      <c r="A13" s="61" t="s">
        <v>10</v>
      </c>
      <c r="B13" s="61"/>
      <c r="C13" s="31">
        <v>1</v>
      </c>
      <c r="D13" s="24" t="s">
        <v>37</v>
      </c>
      <c r="E13" s="24"/>
      <c r="F13" s="29">
        <f>IF(ISBLANK(F6),"",ROUNDDOWN(F11,-1))</f>
        <v>2000</v>
      </c>
      <c r="G13" s="63"/>
      <c r="H13" s="63"/>
      <c r="J13" s="61" t="s">
        <v>10</v>
      </c>
      <c r="K13" s="61"/>
      <c r="L13" s="31">
        <v>1</v>
      </c>
      <c r="M13" s="24" t="s">
        <v>37</v>
      </c>
      <c r="N13" s="24"/>
      <c r="O13" s="29">
        <f>IF(ISBLANK(O6),"",ROUNDDOWN(O11,-1))</f>
        <v>2710</v>
      </c>
      <c r="P13" s="63"/>
      <c r="Q13" s="63"/>
    </row>
    <row r="15" spans="1:17" s="2" customFormat="1" ht="15" customHeight="1">
      <c r="A15" s="62" t="s">
        <v>45</v>
      </c>
      <c r="B15" s="62"/>
      <c r="C15" s="62"/>
      <c r="D15" s="62"/>
      <c r="E15" s="62"/>
      <c r="F15" s="62"/>
      <c r="G15" s="62"/>
      <c r="H15" s="62"/>
      <c r="J15" s="62" t="s">
        <v>46</v>
      </c>
      <c r="K15" s="62"/>
      <c r="L15" s="62"/>
      <c r="M15" s="62"/>
      <c r="N15" s="62"/>
      <c r="O15" s="62"/>
      <c r="P15" s="62"/>
      <c r="Q15" s="62"/>
    </row>
    <row r="16" spans="1:17" s="2" customFormat="1" ht="15" customHeight="1">
      <c r="A16" s="24" t="s">
        <v>30</v>
      </c>
      <c r="B16" s="24" t="s">
        <v>31</v>
      </c>
      <c r="C16" s="24" t="s">
        <v>11</v>
      </c>
      <c r="D16" s="24" t="s">
        <v>1</v>
      </c>
      <c r="E16" s="24" t="s">
        <v>12</v>
      </c>
      <c r="F16" s="25" t="s">
        <v>4</v>
      </c>
      <c r="G16" s="61" t="s">
        <v>32</v>
      </c>
      <c r="H16" s="61"/>
      <c r="J16" s="24" t="s">
        <v>30</v>
      </c>
      <c r="K16" s="24" t="s">
        <v>31</v>
      </c>
      <c r="L16" s="24" t="s">
        <v>11</v>
      </c>
      <c r="M16" s="24" t="s">
        <v>1</v>
      </c>
      <c r="N16" s="24" t="s">
        <v>12</v>
      </c>
      <c r="O16" s="25" t="s">
        <v>4</v>
      </c>
      <c r="P16" s="61" t="s">
        <v>32</v>
      </c>
      <c r="Q16" s="61"/>
    </row>
    <row r="17" spans="1:17" s="2" customFormat="1" ht="15" customHeight="1">
      <c r="A17" s="26" t="s">
        <v>8</v>
      </c>
      <c r="B17" s="26"/>
      <c r="C17" s="27">
        <v>0.23</v>
      </c>
      <c r="D17" s="24" t="s">
        <v>9</v>
      </c>
      <c r="E17" s="28">
        <v>13400</v>
      </c>
      <c r="F17" s="29">
        <f>IF(ISBLANK(C17),"",C17*E17)</f>
        <v>3082</v>
      </c>
      <c r="G17" s="30" t="s">
        <v>43</v>
      </c>
      <c r="H17" s="30"/>
      <c r="J17" s="26" t="s">
        <v>48</v>
      </c>
      <c r="K17" s="26"/>
      <c r="L17" s="27">
        <v>1.1</v>
      </c>
      <c r="M17" s="24" t="s">
        <v>37</v>
      </c>
      <c r="N17" s="28">
        <v>3400</v>
      </c>
      <c r="O17" s="29">
        <f>IF(ISBLANK(L17),"",L17*N17)</f>
        <v>3740.0000000000005</v>
      </c>
      <c r="P17" s="63" t="s">
        <v>47</v>
      </c>
      <c r="Q17" s="63"/>
    </row>
    <row r="18" spans="1:17" s="2" customFormat="1" ht="15" customHeight="1">
      <c r="A18" s="26" t="s">
        <v>14</v>
      </c>
      <c r="B18" s="26" t="s">
        <v>42</v>
      </c>
      <c r="C18" s="31">
        <v>1</v>
      </c>
      <c r="D18" s="24" t="s">
        <v>26</v>
      </c>
      <c r="E18" s="32"/>
      <c r="F18" s="29">
        <f>F17*0.12</f>
        <v>369.84</v>
      </c>
      <c r="G18" s="63"/>
      <c r="H18" s="63"/>
      <c r="J18" s="26" t="s">
        <v>8</v>
      </c>
      <c r="K18" s="26"/>
      <c r="L18" s="27">
        <v>0.2</v>
      </c>
      <c r="M18" s="24" t="s">
        <v>9</v>
      </c>
      <c r="N18" s="28">
        <v>13400</v>
      </c>
      <c r="O18" s="29">
        <f>IF(ISBLANK(L18),"",L18*N18)</f>
        <v>2680</v>
      </c>
      <c r="P18" s="63" t="s">
        <v>43</v>
      </c>
      <c r="Q18" s="63"/>
    </row>
    <row r="19" spans="1:17" s="2" customFormat="1" ht="15" customHeight="1">
      <c r="A19" s="26"/>
      <c r="B19" s="26"/>
      <c r="C19" s="31"/>
      <c r="D19" s="24"/>
      <c r="E19" s="32"/>
      <c r="F19" s="29"/>
      <c r="G19" s="63"/>
      <c r="H19" s="63"/>
      <c r="J19" s="26" t="s">
        <v>14</v>
      </c>
      <c r="K19" s="26" t="s">
        <v>42</v>
      </c>
      <c r="L19" s="31">
        <v>1</v>
      </c>
      <c r="M19" s="24" t="s">
        <v>26</v>
      </c>
      <c r="N19" s="32"/>
      <c r="O19" s="29">
        <f>O18*0.12</f>
        <v>321.59999999999997</v>
      </c>
      <c r="P19" s="63"/>
      <c r="Q19" s="63"/>
    </row>
    <row r="20" spans="1:17" s="2" customFormat="1" ht="15" customHeight="1">
      <c r="A20" s="26"/>
      <c r="B20" s="26"/>
      <c r="C20" s="31"/>
      <c r="D20" s="24"/>
      <c r="E20" s="32"/>
      <c r="F20" s="29"/>
      <c r="G20" s="63"/>
      <c r="H20" s="63"/>
      <c r="J20" s="26"/>
      <c r="K20" s="26"/>
      <c r="L20" s="31"/>
      <c r="M20" s="24"/>
      <c r="N20" s="32"/>
      <c r="O20" s="29"/>
      <c r="P20" s="63"/>
      <c r="Q20" s="63"/>
    </row>
    <row r="21" spans="1:17" s="2" customFormat="1" ht="15" customHeight="1">
      <c r="A21" s="24" t="s">
        <v>2</v>
      </c>
      <c r="B21" s="24"/>
      <c r="C21" s="31"/>
      <c r="D21" s="24"/>
      <c r="E21" s="24"/>
      <c r="F21" s="29">
        <f>SUM(F17:F19)</f>
        <v>3451.84</v>
      </c>
      <c r="G21" s="63"/>
      <c r="H21" s="63"/>
      <c r="J21" s="24" t="s">
        <v>2</v>
      </c>
      <c r="K21" s="24"/>
      <c r="L21" s="31"/>
      <c r="M21" s="24"/>
      <c r="N21" s="24"/>
      <c r="O21" s="29">
        <f>SUM(O17:O19)</f>
        <v>6741.6</v>
      </c>
      <c r="P21" s="63"/>
      <c r="Q21" s="63"/>
    </row>
    <row r="22" spans="1:17" s="2" customFormat="1" ht="15" customHeight="1">
      <c r="A22" s="24"/>
      <c r="B22" s="24"/>
      <c r="C22" s="31"/>
      <c r="D22" s="24"/>
      <c r="E22" s="24"/>
      <c r="F22" s="29"/>
      <c r="G22" s="63"/>
      <c r="H22" s="63"/>
      <c r="J22" s="24"/>
      <c r="K22" s="24"/>
      <c r="L22" s="31"/>
      <c r="M22" s="24"/>
      <c r="N22" s="24"/>
      <c r="O22" s="29"/>
      <c r="P22" s="63"/>
      <c r="Q22" s="63"/>
    </row>
    <row r="23" spans="1:17" s="2" customFormat="1" ht="15" customHeight="1">
      <c r="A23" s="61" t="s">
        <v>10</v>
      </c>
      <c r="B23" s="61"/>
      <c r="C23" s="31">
        <v>1</v>
      </c>
      <c r="D23" s="24" t="s">
        <v>37</v>
      </c>
      <c r="E23" s="24"/>
      <c r="F23" s="29">
        <f>IF(ISBLANK(#REF!),"",ROUNDDOWN(F21,-1))</f>
        <v>3450</v>
      </c>
      <c r="G23" s="63"/>
      <c r="H23" s="63"/>
      <c r="J23" s="61" t="s">
        <v>10</v>
      </c>
      <c r="K23" s="61"/>
      <c r="L23" s="31">
        <v>1</v>
      </c>
      <c r="M23" s="24" t="s">
        <v>37</v>
      </c>
      <c r="N23" s="24"/>
      <c r="O23" s="29">
        <f>IF(ISBLANK(#REF!),"",ROUNDDOWN(O21,-1))</f>
        <v>6740</v>
      </c>
      <c r="P23" s="63"/>
      <c r="Q23" s="63"/>
    </row>
  </sheetData>
  <sheetProtection password="DB19" sheet="1" objects="1" scenarios="1" selectLockedCells="1" selectUnlockedCells="1"/>
  <mergeCells count="44">
    <mergeCell ref="A23:B23"/>
    <mergeCell ref="G23:H23"/>
    <mergeCell ref="J23:K23"/>
    <mergeCell ref="P23:Q23"/>
    <mergeCell ref="G22:H22"/>
    <mergeCell ref="G6:H6"/>
    <mergeCell ref="G8:H8"/>
    <mergeCell ref="P22:Q22"/>
    <mergeCell ref="G20:H20"/>
    <mergeCell ref="P20:Q20"/>
    <mergeCell ref="G21:H21"/>
    <mergeCell ref="P21:Q21"/>
    <mergeCell ref="G18:H18"/>
    <mergeCell ref="P18:Q18"/>
    <mergeCell ref="G19:H19"/>
    <mergeCell ref="P19:Q19"/>
    <mergeCell ref="P7:Q7"/>
    <mergeCell ref="G16:H16"/>
    <mergeCell ref="P16:Q16"/>
    <mergeCell ref="P17:Q17"/>
    <mergeCell ref="G9:H9"/>
    <mergeCell ref="G13:H13"/>
    <mergeCell ref="G11:H11"/>
    <mergeCell ref="G10:H10"/>
    <mergeCell ref="P5:Q5"/>
    <mergeCell ref="P6:Q6"/>
    <mergeCell ref="A15:H15"/>
    <mergeCell ref="J15:Q15"/>
    <mergeCell ref="P8:Q8"/>
    <mergeCell ref="P9:Q9"/>
    <mergeCell ref="P11:Q11"/>
    <mergeCell ref="P10:Q10"/>
    <mergeCell ref="J13:K13"/>
    <mergeCell ref="P13:Q13"/>
    <mergeCell ref="A1:H1"/>
    <mergeCell ref="G5:H5"/>
    <mergeCell ref="A4:H4"/>
    <mergeCell ref="A13:B13"/>
    <mergeCell ref="G7:H7"/>
    <mergeCell ref="A2:Q2"/>
    <mergeCell ref="P1:Q1"/>
    <mergeCell ref="G12:H12"/>
    <mergeCell ref="P12:Q12"/>
    <mergeCell ref="J4:Q4"/>
  </mergeCells>
  <printOptions/>
  <pageMargins left="0.5905511811023623" right="0.5905511811023623" top="1.1811023622047245" bottom="0.5905511811023623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伊勢﨑建築設備士事務所</dc:creator>
  <cp:keywords/>
  <dc:description/>
  <cp:lastModifiedBy>MasamiIsezaki</cp:lastModifiedBy>
  <cp:lastPrinted>2006-01-14T07:18:07Z</cp:lastPrinted>
  <dcterms:created xsi:type="dcterms:W3CDTF">2005-09-22T07:29:58Z</dcterms:created>
  <dcterms:modified xsi:type="dcterms:W3CDTF">2006-04-10T08:08:11Z</dcterms:modified>
  <cp:category/>
  <cp:version/>
  <cp:contentType/>
  <cp:contentStatus/>
</cp:coreProperties>
</file>